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hidePivotFieldList="1" checkCompatibility="1" autoCompressPictures="0"/>
  <bookViews>
    <workbookView xWindow="8020" yWindow="0" windowWidth="25180" windowHeight="21760" tabRatio="500"/>
  </bookViews>
  <sheets>
    <sheet name="H-21" sheetId="1" r:id="rId1"/>
    <sheet name="D-21" sheetId="13" r:id="rId2"/>
    <sheet name="H-16" sheetId="16" r:id="rId3"/>
    <sheet name="Parejas" sheetId="11" r:id="rId4"/>
    <sheet name="Tiempos" sheetId="8" r:id="rId5"/>
    <sheet name="Hoja1" sheetId="12" r:id="rId6"/>
  </sheets>
  <definedNames>
    <definedName name="_xlnm._FilterDatabase" localSheetId="1" hidden="1">'D-21'!#REF!</definedName>
    <definedName name="_xlnm._FilterDatabase" localSheetId="2" hidden="1">'H-16'!#REF!</definedName>
    <definedName name="_xlnm._FilterDatabase" localSheetId="0" hidden="1">'H-21'!$T$7:$W$8</definedName>
    <definedName name="_xlnm._FilterDatabase" localSheetId="3" hidden="1">Parejas!$B$7:$AI$7</definedName>
    <definedName name="_xlnm.Print_Area" localSheetId="1">'D-21'!$A$1:$S$33</definedName>
    <definedName name="_xlnm.Print_Area" localSheetId="2">'H-16'!$A$1:$S$17</definedName>
    <definedName name="_xlnm.Print_Area" localSheetId="0">'H-21'!$A$1:$S$65</definedName>
    <definedName name="_xlnm.Print_Area" localSheetId="3">Parejas!$A$1:$S$55</definedName>
    <definedName name="puntos" localSheetId="1">OFFSET(#REF!,0,0,COUNTA(#REF!)-1,1)</definedName>
    <definedName name="puntos" localSheetId="2">OFFSET(#REF!,0,0,COUNTA(#REF!)-1,1)</definedName>
    <definedName name="puntos">OFFSET(#REF!,0,0,COUNTA(#REF!)-1,1)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1" l="1"/>
  <c r="S15" i="1"/>
  <c r="E15" i="1"/>
  <c r="G15" i="1"/>
  <c r="E11" i="11"/>
  <c r="G11" i="11"/>
  <c r="Q13" i="11"/>
  <c r="S13" i="11"/>
  <c r="AB13" i="11"/>
  <c r="AC13" i="11"/>
  <c r="AD13" i="11"/>
  <c r="AG13" i="11"/>
  <c r="AI13" i="11"/>
  <c r="B13" i="11"/>
  <c r="M10" i="11"/>
  <c r="O10" i="11"/>
  <c r="U10" i="11"/>
  <c r="W10" i="11"/>
  <c r="AB10" i="11"/>
  <c r="AC10" i="11"/>
  <c r="AD10" i="11"/>
  <c r="AG10" i="11"/>
  <c r="AI10" i="11"/>
  <c r="B10" i="11"/>
  <c r="E9" i="11"/>
  <c r="G9" i="11"/>
  <c r="I9" i="11"/>
  <c r="K9" i="11"/>
  <c r="M9" i="11"/>
  <c r="O9" i="11"/>
  <c r="Q9" i="11"/>
  <c r="S9" i="11"/>
  <c r="U9" i="11"/>
  <c r="W9" i="11"/>
  <c r="AG9" i="11"/>
  <c r="AI9" i="11"/>
  <c r="B9" i="11"/>
  <c r="AG29" i="11"/>
  <c r="AI29" i="11"/>
  <c r="B29" i="11"/>
  <c r="M21" i="11"/>
  <c r="O21" i="11"/>
  <c r="B21" i="11"/>
  <c r="B46" i="11"/>
  <c r="E26" i="11"/>
  <c r="G26" i="11"/>
  <c r="B26" i="11"/>
  <c r="E15" i="11"/>
  <c r="G15" i="11"/>
  <c r="I15" i="11"/>
  <c r="K15" i="11"/>
  <c r="B15" i="11"/>
  <c r="B41" i="11"/>
  <c r="M30" i="11"/>
  <c r="O30" i="11"/>
  <c r="B30" i="11"/>
  <c r="B45" i="11"/>
  <c r="U20" i="11"/>
  <c r="W20" i="11"/>
  <c r="B20" i="11"/>
  <c r="Q17" i="11"/>
  <c r="S17" i="11"/>
  <c r="B17" i="11"/>
  <c r="B47" i="11"/>
  <c r="B48" i="11"/>
  <c r="M54" i="11"/>
  <c r="O54" i="11"/>
  <c r="B54" i="11"/>
  <c r="B49" i="11"/>
  <c r="I25" i="11"/>
  <c r="K25" i="11"/>
  <c r="B25" i="11"/>
  <c r="M28" i="11"/>
  <c r="O28" i="11"/>
  <c r="B28" i="11"/>
  <c r="E19" i="11"/>
  <c r="G19" i="11"/>
  <c r="B19" i="11"/>
  <c r="E27" i="11"/>
  <c r="G27" i="11"/>
  <c r="B27" i="11"/>
  <c r="B42" i="11"/>
  <c r="I18" i="11"/>
  <c r="K18" i="11"/>
  <c r="B18" i="11"/>
  <c r="M33" i="11"/>
  <c r="O33" i="11"/>
  <c r="B33" i="11"/>
  <c r="E37" i="11"/>
  <c r="G37" i="11"/>
  <c r="B37" i="11"/>
  <c r="M32" i="11"/>
  <c r="O32" i="11"/>
  <c r="B32" i="11"/>
  <c r="I22" i="11"/>
  <c r="K22" i="11"/>
  <c r="B22" i="11"/>
  <c r="B50" i="11"/>
  <c r="Q16" i="11"/>
  <c r="S16" i="11"/>
  <c r="U16" i="11"/>
  <c r="W16" i="11"/>
  <c r="B16" i="11"/>
  <c r="E34" i="11"/>
  <c r="G34" i="11"/>
  <c r="B34" i="11"/>
  <c r="M24" i="11"/>
  <c r="O24" i="11"/>
  <c r="B24" i="11"/>
  <c r="B51" i="11"/>
  <c r="E31" i="11"/>
  <c r="G31" i="11"/>
  <c r="B31" i="11"/>
  <c r="Q14" i="11"/>
  <c r="S14" i="11"/>
  <c r="AB14" i="11"/>
  <c r="AC14" i="11"/>
  <c r="AD14" i="11"/>
  <c r="B14" i="11"/>
  <c r="B43" i="11"/>
  <c r="E40" i="11"/>
  <c r="G40" i="11"/>
  <c r="B40" i="11"/>
  <c r="I12" i="11"/>
  <c r="K12" i="11"/>
  <c r="Q12" i="11"/>
  <c r="S12" i="11"/>
  <c r="B12" i="11"/>
  <c r="E38" i="11"/>
  <c r="G38" i="11"/>
  <c r="B38" i="11"/>
  <c r="E35" i="11"/>
  <c r="G35" i="11"/>
  <c r="B35" i="11"/>
  <c r="B44" i="11"/>
  <c r="B52" i="11"/>
  <c r="B53" i="11"/>
  <c r="Q11" i="11"/>
  <c r="S11" i="11"/>
  <c r="B11" i="11"/>
  <c r="E23" i="11"/>
  <c r="G23" i="11"/>
  <c r="B23" i="11"/>
  <c r="E36" i="11"/>
  <c r="G36" i="11"/>
  <c r="B36" i="11"/>
  <c r="E39" i="11"/>
  <c r="G39" i="11"/>
  <c r="B39" i="11"/>
  <c r="E8" i="11"/>
  <c r="G8" i="11"/>
  <c r="M8" i="11"/>
  <c r="O8" i="11"/>
  <c r="Q8" i="11"/>
  <c r="S8" i="11"/>
  <c r="U8" i="11"/>
  <c r="W8" i="11"/>
  <c r="AB8" i="11"/>
  <c r="AC8" i="11"/>
  <c r="AD8" i="11"/>
  <c r="AG8" i="11"/>
  <c r="AI8" i="11"/>
  <c r="B8" i="11"/>
  <c r="M8" i="16"/>
  <c r="O8" i="16"/>
  <c r="Q8" i="16"/>
  <c r="S8" i="16"/>
  <c r="U8" i="16"/>
  <c r="W8" i="16"/>
  <c r="B8" i="16"/>
  <c r="E9" i="16"/>
  <c r="G9" i="16"/>
  <c r="Q9" i="16"/>
  <c r="S9" i="16"/>
  <c r="B9" i="16"/>
  <c r="E10" i="16"/>
  <c r="G10" i="16"/>
  <c r="B10" i="16"/>
  <c r="M11" i="16"/>
  <c r="O11" i="16"/>
  <c r="B11" i="16"/>
  <c r="M12" i="16"/>
  <c r="O12" i="16"/>
  <c r="B12" i="16"/>
  <c r="M13" i="16"/>
  <c r="O13" i="16"/>
  <c r="B13" i="16"/>
  <c r="M14" i="16"/>
  <c r="O14" i="16"/>
  <c r="B14" i="16"/>
  <c r="B15" i="16"/>
  <c r="B16" i="16"/>
  <c r="M7" i="16"/>
  <c r="O7" i="16"/>
  <c r="Q7" i="16"/>
  <c r="S7" i="16"/>
  <c r="U7" i="16"/>
  <c r="W7" i="16"/>
  <c r="B7" i="16"/>
  <c r="Y8" i="16"/>
  <c r="AA8" i="16"/>
  <c r="Y7" i="16"/>
  <c r="AA7" i="16"/>
  <c r="AG13" i="13"/>
  <c r="AI13" i="13"/>
  <c r="B13" i="13"/>
  <c r="Q12" i="13"/>
  <c r="S12" i="13"/>
  <c r="AG12" i="13"/>
  <c r="AI12" i="13"/>
  <c r="B12" i="13"/>
  <c r="I11" i="13"/>
  <c r="K11" i="13"/>
  <c r="U11" i="13"/>
  <c r="W11" i="13"/>
  <c r="AG11" i="13"/>
  <c r="AI11" i="13"/>
  <c r="B11" i="13"/>
  <c r="E9" i="13"/>
  <c r="G9" i="13"/>
  <c r="I9" i="13"/>
  <c r="K9" i="13"/>
  <c r="M9" i="13"/>
  <c r="O9" i="13"/>
  <c r="U9" i="13"/>
  <c r="W9" i="13"/>
  <c r="AG9" i="13"/>
  <c r="AI9" i="13"/>
  <c r="B9" i="13"/>
  <c r="E10" i="13"/>
  <c r="G10" i="13"/>
  <c r="U10" i="13"/>
  <c r="W10" i="13"/>
  <c r="AB10" i="13"/>
  <c r="AC10" i="13"/>
  <c r="AD10" i="13"/>
  <c r="AG10" i="13"/>
  <c r="AI10" i="13"/>
  <c r="B10" i="13"/>
  <c r="E28" i="13"/>
  <c r="G28" i="13"/>
  <c r="B28" i="13"/>
  <c r="E15" i="13"/>
  <c r="G15" i="13"/>
  <c r="B15" i="13"/>
  <c r="E26" i="13"/>
  <c r="G26" i="13"/>
  <c r="B26" i="13"/>
  <c r="E27" i="13"/>
  <c r="G27" i="13"/>
  <c r="B27" i="13"/>
  <c r="E22" i="13"/>
  <c r="G22" i="13"/>
  <c r="B22" i="13"/>
  <c r="E20" i="13"/>
  <c r="G20" i="13"/>
  <c r="B20" i="13"/>
  <c r="E19" i="13"/>
  <c r="G19" i="13"/>
  <c r="B19" i="13"/>
  <c r="B29" i="13"/>
  <c r="E25" i="13"/>
  <c r="G25" i="13"/>
  <c r="B25" i="13"/>
  <c r="I23" i="13"/>
  <c r="K23" i="13"/>
  <c r="B23" i="13"/>
  <c r="E16" i="13"/>
  <c r="G16" i="13"/>
  <c r="B16" i="13"/>
  <c r="I17" i="13"/>
  <c r="K17" i="13"/>
  <c r="B17" i="13"/>
  <c r="E24" i="13"/>
  <c r="G24" i="13"/>
  <c r="B24" i="13"/>
  <c r="B30" i="13"/>
  <c r="E14" i="13"/>
  <c r="G14" i="13"/>
  <c r="B14" i="13"/>
  <c r="E21" i="13"/>
  <c r="G21" i="13"/>
  <c r="B21" i="13"/>
  <c r="B31" i="13"/>
  <c r="I18" i="13"/>
  <c r="K18" i="13"/>
  <c r="B18" i="13"/>
  <c r="B32" i="13"/>
  <c r="E8" i="13"/>
  <c r="G8" i="13"/>
  <c r="M8" i="13"/>
  <c r="O8" i="13"/>
  <c r="Q8" i="13"/>
  <c r="S8" i="13"/>
  <c r="U8" i="13"/>
  <c r="W8" i="13"/>
  <c r="AG8" i="13"/>
  <c r="AI8" i="13"/>
  <c r="B8" i="13"/>
  <c r="I11" i="1"/>
  <c r="K11" i="1"/>
  <c r="M11" i="1"/>
  <c r="O11" i="1"/>
  <c r="Q11" i="1"/>
  <c r="S11" i="1"/>
  <c r="AG11" i="1"/>
  <c r="AI11" i="1"/>
  <c r="B11" i="1"/>
  <c r="AG36" i="1"/>
  <c r="AI36" i="1"/>
  <c r="B36" i="1"/>
  <c r="E12" i="1"/>
  <c r="G12" i="1"/>
  <c r="M12" i="1"/>
  <c r="O12" i="1"/>
  <c r="U12" i="1"/>
  <c r="W12" i="1"/>
  <c r="AB12" i="1"/>
  <c r="AC12" i="1"/>
  <c r="AD12" i="1"/>
  <c r="AG12" i="1"/>
  <c r="AI12" i="1"/>
  <c r="B12" i="1"/>
  <c r="AB26" i="1"/>
  <c r="AC26" i="1"/>
  <c r="AD26" i="1"/>
  <c r="AG26" i="1"/>
  <c r="AI26" i="1"/>
  <c r="B26" i="1"/>
  <c r="I18" i="1"/>
  <c r="K18" i="1"/>
  <c r="Q18" i="1"/>
  <c r="S18" i="1"/>
  <c r="AG18" i="1"/>
  <c r="AI18" i="1"/>
  <c r="B18" i="1"/>
  <c r="E9" i="1"/>
  <c r="G9" i="1"/>
  <c r="I9" i="1"/>
  <c r="K9" i="1"/>
  <c r="M9" i="1"/>
  <c r="O9" i="1"/>
  <c r="Q9" i="1"/>
  <c r="S9" i="1"/>
  <c r="U9" i="1"/>
  <c r="W9" i="1"/>
  <c r="AB9" i="1"/>
  <c r="AC9" i="1"/>
  <c r="AD9" i="1"/>
  <c r="AG9" i="1"/>
  <c r="AI9" i="1"/>
  <c r="B9" i="1"/>
  <c r="U15" i="1"/>
  <c r="W15" i="1"/>
  <c r="AB15" i="1"/>
  <c r="AC15" i="1"/>
  <c r="AD15" i="1"/>
  <c r="AG15" i="1"/>
  <c r="AI15" i="1"/>
  <c r="B15" i="1"/>
  <c r="AG41" i="1"/>
  <c r="AI41" i="1"/>
  <c r="B41" i="1"/>
  <c r="AG33" i="1"/>
  <c r="AI33" i="1"/>
  <c r="B33" i="1"/>
  <c r="AG35" i="1"/>
  <c r="AI35" i="1"/>
  <c r="B35" i="1"/>
  <c r="E14" i="1"/>
  <c r="G14" i="1"/>
  <c r="I14" i="1"/>
  <c r="K14" i="1"/>
  <c r="Q14" i="1"/>
  <c r="S14" i="1"/>
  <c r="AB14" i="1"/>
  <c r="AC14" i="1"/>
  <c r="AD14" i="1"/>
  <c r="AG14" i="1"/>
  <c r="AI14" i="1"/>
  <c r="B14" i="1"/>
  <c r="E24" i="1"/>
  <c r="G24" i="1"/>
  <c r="AG24" i="1"/>
  <c r="AI24" i="1"/>
  <c r="B24" i="1"/>
  <c r="Q27" i="1"/>
  <c r="S27" i="1"/>
  <c r="AG27" i="1"/>
  <c r="AI27" i="1"/>
  <c r="B27" i="1"/>
  <c r="AG50" i="1"/>
  <c r="AI50" i="1"/>
  <c r="B50" i="1"/>
  <c r="AG52" i="1"/>
  <c r="AI52" i="1"/>
  <c r="B52" i="1"/>
  <c r="M25" i="1"/>
  <c r="O25" i="1"/>
  <c r="U25" i="1"/>
  <c r="W25" i="1"/>
  <c r="B25" i="1"/>
  <c r="M39" i="1"/>
  <c r="O39" i="1"/>
  <c r="B39" i="1"/>
  <c r="B60" i="1"/>
  <c r="B59" i="1"/>
  <c r="B58" i="1"/>
  <c r="E43" i="1"/>
  <c r="G43" i="1"/>
  <c r="B43" i="1"/>
  <c r="E46" i="1"/>
  <c r="G46" i="1"/>
  <c r="B46" i="1"/>
  <c r="B57" i="1"/>
  <c r="E47" i="1"/>
  <c r="G47" i="1"/>
  <c r="B47" i="1"/>
  <c r="I19" i="1"/>
  <c r="K19" i="1"/>
  <c r="Q19" i="1"/>
  <c r="S19" i="1"/>
  <c r="U19" i="1"/>
  <c r="W19" i="1"/>
  <c r="B19" i="1"/>
  <c r="B54" i="1"/>
  <c r="I42" i="1"/>
  <c r="K42" i="1"/>
  <c r="B42" i="1"/>
  <c r="Q22" i="1"/>
  <c r="S22" i="1"/>
  <c r="U22" i="1"/>
  <c r="W22" i="1"/>
  <c r="B22" i="1"/>
  <c r="E37" i="1"/>
  <c r="G37" i="1"/>
  <c r="B37" i="1"/>
  <c r="M32" i="1"/>
  <c r="O32" i="1"/>
  <c r="B32" i="1"/>
  <c r="E29" i="1"/>
  <c r="G29" i="1"/>
  <c r="B29" i="1"/>
  <c r="I44" i="1"/>
  <c r="K44" i="1"/>
  <c r="B44" i="1"/>
  <c r="E21" i="1"/>
  <c r="G21" i="1"/>
  <c r="U21" i="1"/>
  <c r="W21" i="1"/>
  <c r="B21" i="1"/>
  <c r="E20" i="1"/>
  <c r="G20" i="1"/>
  <c r="I20" i="1"/>
  <c r="K20" i="1"/>
  <c r="B20" i="1"/>
  <c r="E31" i="1"/>
  <c r="G31" i="1"/>
  <c r="B31" i="1"/>
  <c r="E13" i="1"/>
  <c r="G13" i="1"/>
  <c r="M13" i="1"/>
  <c r="O13" i="1"/>
  <c r="Q13" i="1"/>
  <c r="S13" i="1"/>
  <c r="U13" i="1"/>
  <c r="W13" i="1"/>
  <c r="AB13" i="1"/>
  <c r="AC13" i="1"/>
  <c r="AD13" i="1"/>
  <c r="B13" i="1"/>
  <c r="B55" i="1"/>
  <c r="B61" i="1"/>
  <c r="E38" i="1"/>
  <c r="G38" i="1"/>
  <c r="B38" i="1"/>
  <c r="I48" i="1"/>
  <c r="K48" i="1"/>
  <c r="B48" i="1"/>
  <c r="E34" i="1"/>
  <c r="G34" i="1"/>
  <c r="B34" i="1"/>
  <c r="E51" i="1"/>
  <c r="G51" i="1"/>
  <c r="B51" i="1"/>
  <c r="I49" i="1"/>
  <c r="K49" i="1"/>
  <c r="B49" i="1"/>
  <c r="I28" i="1"/>
  <c r="K28" i="1"/>
  <c r="Q28" i="1"/>
  <c r="S28" i="1"/>
  <c r="U28" i="1"/>
  <c r="W28" i="1"/>
  <c r="B28" i="1"/>
  <c r="M40" i="1"/>
  <c r="O40" i="1"/>
  <c r="B40" i="1"/>
  <c r="I30" i="1"/>
  <c r="K30" i="1"/>
  <c r="B30" i="1"/>
  <c r="I45" i="1"/>
  <c r="K45" i="1"/>
  <c r="B45" i="1"/>
  <c r="B56" i="1"/>
  <c r="E53" i="1"/>
  <c r="G53" i="1"/>
  <c r="B53" i="1"/>
  <c r="B62" i="1"/>
  <c r="B63" i="1"/>
  <c r="U23" i="1"/>
  <c r="W23" i="1"/>
  <c r="AB23" i="1"/>
  <c r="AC23" i="1"/>
  <c r="AD23" i="1"/>
  <c r="B23" i="1"/>
  <c r="E16" i="1"/>
  <c r="G16" i="1"/>
  <c r="AB16" i="1"/>
  <c r="AC16" i="1"/>
  <c r="AD16" i="1"/>
  <c r="AG16" i="1"/>
  <c r="AI16" i="1"/>
  <c r="B16" i="1"/>
  <c r="E17" i="1"/>
  <c r="G17" i="1"/>
  <c r="I17" i="1"/>
  <c r="K17" i="1"/>
  <c r="AG17" i="1"/>
  <c r="AI17" i="1"/>
  <c r="B17" i="1"/>
  <c r="E10" i="1"/>
  <c r="G10" i="1"/>
  <c r="I10" i="1"/>
  <c r="K10" i="1"/>
  <c r="M10" i="1"/>
  <c r="O10" i="1"/>
  <c r="U10" i="1"/>
  <c r="W10" i="1"/>
  <c r="AB10" i="1"/>
  <c r="AC10" i="1"/>
  <c r="AD10" i="1"/>
  <c r="AG10" i="1"/>
  <c r="AI10" i="1"/>
  <c r="B10" i="1"/>
  <c r="E8" i="1"/>
  <c r="G8" i="1"/>
  <c r="I8" i="1"/>
  <c r="K8" i="1"/>
  <c r="M8" i="1"/>
  <c r="O8" i="1"/>
  <c r="Q8" i="1"/>
  <c r="S8" i="1"/>
  <c r="U8" i="1"/>
  <c r="W8" i="1"/>
  <c r="AB8" i="1"/>
  <c r="AC8" i="1"/>
  <c r="AD8" i="1"/>
  <c r="AG8" i="1"/>
  <c r="AI8" i="1"/>
  <c r="B8" i="1"/>
  <c r="I13" i="8"/>
  <c r="G13" i="8"/>
  <c r="E13" i="8"/>
  <c r="C13" i="8"/>
  <c r="E11" i="8"/>
  <c r="E12" i="8"/>
  <c r="G10" i="8"/>
  <c r="G11" i="8"/>
  <c r="G12" i="8"/>
  <c r="I12" i="8"/>
  <c r="C5" i="8"/>
  <c r="C12" i="8"/>
  <c r="H9" i="12"/>
  <c r="F7" i="12"/>
  <c r="C10" i="8"/>
  <c r="E10" i="8"/>
  <c r="I10" i="8"/>
  <c r="C11" i="8"/>
  <c r="I11" i="8"/>
  <c r="G9" i="8"/>
  <c r="I9" i="8"/>
  <c r="E9" i="8"/>
  <c r="C9" i="8"/>
  <c r="G5" i="8"/>
  <c r="G6" i="8"/>
  <c r="G7" i="8"/>
  <c r="G8" i="8"/>
  <c r="I7" i="8"/>
  <c r="I8" i="8"/>
  <c r="I5" i="8"/>
  <c r="E8" i="8"/>
  <c r="E5" i="8"/>
  <c r="E6" i="8"/>
  <c r="E7" i="8"/>
  <c r="C6" i="8"/>
  <c r="C7" i="8"/>
  <c r="C8" i="8"/>
  <c r="P3" i="1"/>
  <c r="M16" i="16"/>
  <c r="M15" i="16"/>
  <c r="P3" i="16"/>
  <c r="P3" i="11"/>
  <c r="P3" i="13"/>
</calcChain>
</file>

<file path=xl/sharedStrings.xml><?xml version="1.0" encoding="utf-8"?>
<sst xmlns="http://schemas.openxmlformats.org/spreadsheetml/2006/main" count="857" uniqueCount="298">
  <si>
    <t>Tiempo</t>
  </si>
  <si>
    <t>Puntos</t>
  </si>
  <si>
    <t>1º</t>
  </si>
  <si>
    <t>2º</t>
  </si>
  <si>
    <t>4º</t>
  </si>
  <si>
    <t>3º</t>
  </si>
  <si>
    <t>Fernando González</t>
  </si>
  <si>
    <t>Javier Lorenzo</t>
  </si>
  <si>
    <t>Jacob Cabrera</t>
  </si>
  <si>
    <t>Luis Pacheco</t>
  </si>
  <si>
    <t>Eugenio Blanco</t>
  </si>
  <si>
    <t>Jaime Vega</t>
  </si>
  <si>
    <t>Manolo López</t>
  </si>
  <si>
    <t>Jose Castellano</t>
  </si>
  <si>
    <t>Héctor García</t>
  </si>
  <si>
    <t>Adolfo García</t>
  </si>
  <si>
    <t>Alfredo Padrón</t>
  </si>
  <si>
    <t>Amparo - Inma</t>
  </si>
  <si>
    <t>Manuel Santana</t>
  </si>
  <si>
    <t>Paco Naranjo</t>
  </si>
  <si>
    <t>Jorge Guedes</t>
  </si>
  <si>
    <t>Pablo Luis Montesdeoca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</si>
  <si>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</si>
  <si>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</si>
  <si>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</si>
  <si>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</si>
  <si>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</si>
  <si>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</si>
  <si>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</si>
  <si>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</si>
  <si>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</si>
  <si>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</si>
  <si>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</si>
  <si>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</si>
  <si>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</si>
  <si>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</si>
  <si>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</si>
  <si>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</si>
  <si>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</si>
  <si>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</si>
  <si>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</si>
  <si>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</si>
  <si>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</si>
  <si>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</si>
  <si>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</si>
  <si>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</si>
  <si>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</si>
  <si>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</si>
  <si>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</si>
  <si>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Ulises Ortiz</t>
  </si>
  <si>
    <t>Jose Luis Herrera Gonzalez</t>
  </si>
  <si>
    <t>Nestor Báez</t>
  </si>
  <si>
    <t>Aryon Parrila</t>
  </si>
  <si>
    <t>Fernando Guerra</t>
  </si>
  <si>
    <t>Octavio Santana</t>
  </si>
  <si>
    <t>Lucas León</t>
  </si>
  <si>
    <t>Maximiliano Rocilio</t>
  </si>
  <si>
    <t>Per Otuina</t>
  </si>
  <si>
    <t>MP</t>
  </si>
  <si>
    <t>Alvaro Díaz</t>
  </si>
  <si>
    <t>Rafael</t>
  </si>
  <si>
    <t>Jose Angel</t>
  </si>
  <si>
    <t>Unai Santana</t>
  </si>
  <si>
    <t>Gustavo Moreno</t>
  </si>
  <si>
    <t>Fernando de Sande</t>
  </si>
  <si>
    <t>Modesto Castrillón</t>
  </si>
  <si>
    <t>Fran Morano</t>
  </si>
  <si>
    <t>José Andrés Mateos</t>
  </si>
  <si>
    <t>Antonio González</t>
  </si>
  <si>
    <t>Minutos</t>
  </si>
  <si>
    <t>Tiempo del ganador</t>
  </si>
  <si>
    <t>Carrera 1</t>
  </si>
  <si>
    <t>Carrera 2</t>
  </si>
  <si>
    <t>**</t>
  </si>
  <si>
    <t>Fran Hernández</t>
  </si>
  <si>
    <t>H-21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</si>
  <si>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</si>
  <si>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</si>
  <si>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</si>
  <si>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</si>
  <si>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</si>
  <si>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</si>
  <si>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</si>
  <si>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</si>
  <si>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</si>
  <si>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</si>
  <si>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</si>
  <si>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</si>
  <si>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</si>
  <si>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</si>
  <si>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Carrera 3</t>
  </si>
  <si>
    <t>Carrera 4</t>
  </si>
  <si>
    <t>Trazador</t>
  </si>
  <si>
    <t>Nombre</t>
  </si>
  <si>
    <t>Última actualización:</t>
  </si>
  <si>
    <t>CLASIFICACIÓN GENERAL H-21</t>
  </si>
  <si>
    <t>CLASIFICACIÓN GENERAL D-21</t>
  </si>
  <si>
    <t>D-21</t>
  </si>
  <si>
    <t>Paz Servín</t>
  </si>
  <si>
    <t>Clara Rivero</t>
  </si>
  <si>
    <t>Margara Marrero</t>
  </si>
  <si>
    <t>1ª</t>
  </si>
  <si>
    <t>2ª</t>
  </si>
  <si>
    <t>3ª</t>
  </si>
  <si>
    <t>4ª</t>
  </si>
  <si>
    <t>Elisa Martín</t>
  </si>
  <si>
    <t>5ª</t>
  </si>
  <si>
    <t>Nayra Rubio</t>
  </si>
  <si>
    <t>6ª</t>
  </si>
  <si>
    <t>Isabel Soler</t>
  </si>
  <si>
    <t>7ª</t>
  </si>
  <si>
    <t>Claudia Caballero</t>
  </si>
  <si>
    <t>8ª</t>
  </si>
  <si>
    <t>9ª</t>
  </si>
  <si>
    <t>Cristina</t>
  </si>
  <si>
    <t>10ª</t>
  </si>
  <si>
    <t>11ª</t>
  </si>
  <si>
    <t>Silvia Oramas</t>
  </si>
  <si>
    <t>12ª</t>
  </si>
  <si>
    <t>Elena Alonso</t>
  </si>
  <si>
    <t>13ª</t>
  </si>
  <si>
    <t>14ª</t>
  </si>
  <si>
    <t>Ana Parriego</t>
  </si>
  <si>
    <t>15ª</t>
  </si>
  <si>
    <t>María Zaira</t>
  </si>
  <si>
    <t>Tamara</t>
  </si>
  <si>
    <t>Mª Carmen Urban</t>
  </si>
  <si>
    <t>Patricia Martín Alonso</t>
  </si>
  <si>
    <t>Sonia Sabogal</t>
  </si>
  <si>
    <t>Olga Armengol</t>
  </si>
  <si>
    <t>CLASIFICACIÓN GENERAL PAREJAS</t>
  </si>
  <si>
    <t>Airan - Idaira</t>
  </si>
  <si>
    <t>Samuel- Tomás</t>
  </si>
  <si>
    <t>Adrian Guerra - Javier</t>
  </si>
  <si>
    <t>Elizabeth - Yonay</t>
  </si>
  <si>
    <t>Juan - Adrian</t>
  </si>
  <si>
    <t>Irene - Francisco</t>
  </si>
  <si>
    <t>Miriam - Zaika</t>
  </si>
  <si>
    <t>Sonia - Rafa</t>
  </si>
  <si>
    <t>Gema - Idaira</t>
  </si>
  <si>
    <t>Mari Carmen - German</t>
  </si>
  <si>
    <t>Vanessa Gómez - David</t>
  </si>
  <si>
    <t>Loreto - Sara</t>
  </si>
  <si>
    <t>Alejandro - Dailos</t>
  </si>
  <si>
    <t>MQ</t>
  </si>
  <si>
    <t>Judas - Pedro</t>
  </si>
  <si>
    <t>Flor - Bruno - Arturo</t>
  </si>
  <si>
    <t>Noelia - Cinti</t>
  </si>
  <si>
    <t>PAREJAS</t>
  </si>
  <si>
    <t>Margarita Marrero - Guzmán</t>
  </si>
  <si>
    <t>Francisco - José Rodríguez</t>
  </si>
  <si>
    <t>Graciela Trujillo - Ariana</t>
  </si>
  <si>
    <t>Daniel Jorge - Alex Gómez</t>
  </si>
  <si>
    <t>Alejandro León -. Alberto Rodríquez</t>
  </si>
  <si>
    <t xml:space="preserve">MP </t>
  </si>
  <si>
    <t>Rafael - Emma</t>
  </si>
  <si>
    <t>Ricardo Adriá - Sara Illera</t>
  </si>
  <si>
    <t>Puntos Totales</t>
  </si>
  <si>
    <t>No incluir</t>
  </si>
  <si>
    <t>Mika Westermark</t>
  </si>
  <si>
    <t>Miriam Santana</t>
  </si>
  <si>
    <t>Nacho Palla</t>
  </si>
  <si>
    <t>Gema Delgado</t>
  </si>
  <si>
    <t>May Sánchez</t>
  </si>
  <si>
    <t>Gustavo León</t>
  </si>
  <si>
    <t>Gastón Mora</t>
  </si>
  <si>
    <t>Richar Santana - Jessica</t>
  </si>
  <si>
    <t>Jesús Rodríguez - Julia</t>
  </si>
  <si>
    <t>David León - Nereida León</t>
  </si>
  <si>
    <t>Iván Ardines - Silvia M.</t>
  </si>
  <si>
    <t>Elena Medina - Fernando</t>
  </si>
  <si>
    <t>Alejandro León - Anhara</t>
  </si>
  <si>
    <t xml:space="preserve">Germán Wiron Santana - </t>
  </si>
  <si>
    <t>Gema - Company</t>
  </si>
  <si>
    <t>Claudia González - Luis</t>
  </si>
  <si>
    <t>Carlos - Fernando López</t>
  </si>
  <si>
    <t>Cristina Pérez - Diego</t>
  </si>
  <si>
    <t>Cesar Ituero - Elisenda</t>
  </si>
  <si>
    <t xml:space="preserve">Angel Hernández - </t>
  </si>
  <si>
    <t>Roman Dudek - Francisco</t>
  </si>
  <si>
    <t>Orlando Trujillo - Oswaldo</t>
  </si>
  <si>
    <t>Juan Miguel Carrasco - F</t>
  </si>
  <si>
    <t>Humberto - Mª Angeles</t>
  </si>
  <si>
    <t>Elisenda - Cesar</t>
  </si>
  <si>
    <t>Ivan Rodríguez - Ruth Brun</t>
  </si>
  <si>
    <t>Columna4</t>
  </si>
  <si>
    <t>1</t>
  </si>
  <si>
    <t>2</t>
  </si>
  <si>
    <t>Columna43</t>
  </si>
  <si>
    <t>Columna44</t>
  </si>
  <si>
    <t>Columna45</t>
  </si>
  <si>
    <t>Puntos 1º</t>
  </si>
  <si>
    <t>Tiempo 1ª</t>
  </si>
  <si>
    <t>Tiempo 2ª</t>
  </si>
  <si>
    <t>Puntos 4ª</t>
  </si>
  <si>
    <t>Puntos 2ª</t>
  </si>
  <si>
    <t>Tiempo 3ª</t>
  </si>
  <si>
    <t>Puntos 3ª</t>
  </si>
  <si>
    <t>Tiempo 4ª</t>
  </si>
  <si>
    <t>Helena Perdomo</t>
  </si>
  <si>
    <t>Clasificación Liga</t>
  </si>
  <si>
    <t>3ª- Parque San Juan</t>
  </si>
  <si>
    <t>4ª- Tamadaba</t>
  </si>
  <si>
    <t>1ª- Agüimes</t>
  </si>
  <si>
    <t>2ª- Llanos de la Pez</t>
  </si>
  <si>
    <r>
      <t xml:space="preserve">CLASIFICACIÓN GENERAL </t>
    </r>
    <r>
      <rPr>
        <sz val="48"/>
        <color rgb="FFFF8000"/>
        <rFont val="Trebuchet MS"/>
      </rPr>
      <t>H</t>
    </r>
    <r>
      <rPr>
        <sz val="48"/>
        <color rgb="FFFF8000"/>
        <rFont val="Trebuchet MS"/>
      </rPr>
      <t>-</t>
    </r>
    <r>
      <rPr>
        <sz val="48"/>
        <color rgb="FFFF8000"/>
        <rFont val="Trebuchet MS"/>
      </rPr>
      <t>16</t>
    </r>
  </si>
  <si>
    <t>Michael Rodríguez</t>
  </si>
  <si>
    <t>Flavio Hernández</t>
  </si>
  <si>
    <t>Adrián Falcón</t>
  </si>
  <si>
    <t>Alejandro Ramos</t>
  </si>
  <si>
    <t>Alejandro Martel</t>
  </si>
  <si>
    <t>Jorge Javier Pérez</t>
  </si>
  <si>
    <t>Alejandro Zerpa</t>
  </si>
  <si>
    <t>Francisco Sánchez</t>
  </si>
  <si>
    <t>H-16</t>
  </si>
  <si>
    <t>Carlos Ramos López</t>
  </si>
  <si>
    <t>Javier Medina Rivero</t>
  </si>
  <si>
    <t>David Quintana Pérez</t>
  </si>
  <si>
    <t>Sebastian Colmena Trujillo</t>
  </si>
  <si>
    <t>Daniel Alonso Alonso</t>
  </si>
  <si>
    <t>Antonio Alonso González</t>
  </si>
  <si>
    <t>Ismael Suárez Sánchez</t>
  </si>
  <si>
    <t>Miguel Mendiguachia Mena</t>
  </si>
  <si>
    <t>Oscar M. Langa Pérez</t>
  </si>
  <si>
    <t>Alejandro de León Ferrer</t>
  </si>
  <si>
    <t>Ricardo de la Hera Blanco</t>
  </si>
  <si>
    <t>Natividad Pérez Mateo -         Germán Rodríguez Santana</t>
  </si>
  <si>
    <t>Teresa Carballo Pastor</t>
  </si>
  <si>
    <t>Lourdes Ramírez Cabello</t>
  </si>
  <si>
    <t>Fabiola Ramírez Domínguez</t>
  </si>
  <si>
    <t>Mª Dolores Suárez Santana</t>
  </si>
  <si>
    <t>Pos.2</t>
  </si>
  <si>
    <t>Pos. 1</t>
  </si>
  <si>
    <t>Pos. 3</t>
  </si>
  <si>
    <t>Pos. 4</t>
  </si>
  <si>
    <t>Pos. 2</t>
  </si>
  <si>
    <t>Columna46</t>
  </si>
  <si>
    <t>Pos. 5</t>
  </si>
  <si>
    <t>5ª- Arucas</t>
  </si>
  <si>
    <t>Carrera 5</t>
  </si>
  <si>
    <t>Tiempo 5ª</t>
  </si>
  <si>
    <t>Puntos 5ª</t>
  </si>
  <si>
    <t>46º</t>
  </si>
  <si>
    <t>Rubén González Herrera</t>
  </si>
  <si>
    <t>Patricia Ojeda Pérez</t>
  </si>
  <si>
    <t>Vanesa Gómez Rubio</t>
  </si>
  <si>
    <t>Roberto Sánchez Melian</t>
  </si>
  <si>
    <t>Tiempo 4ª2</t>
  </si>
  <si>
    <t>Puntos 4ª3</t>
  </si>
  <si>
    <t>Ana - Javier Parriego</t>
  </si>
  <si>
    <t>Jose Luis - Jose Raúl Ga.</t>
  </si>
  <si>
    <t>Pos. 6</t>
  </si>
  <si>
    <t>6ª- Maspalomas Nocturna</t>
  </si>
  <si>
    <t>Parque</t>
  </si>
  <si>
    <t>Faro 2</t>
  </si>
  <si>
    <t>47º</t>
  </si>
  <si>
    <r>
      <t>Carrera 6</t>
    </r>
    <r>
      <rPr>
        <sz val="12"/>
        <color theme="0"/>
        <rFont val="Trebuchet MS"/>
      </rPr>
      <t>.1</t>
    </r>
  </si>
  <si>
    <r>
      <t xml:space="preserve">Carrera </t>
    </r>
    <r>
      <rPr>
        <sz val="12"/>
        <color theme="0"/>
        <rFont val="Trebuchet MS"/>
      </rPr>
      <t>6.2</t>
    </r>
  </si>
  <si>
    <t>48º</t>
  </si>
  <si>
    <t>DQ</t>
  </si>
  <si>
    <t>Pos. 6.2</t>
  </si>
  <si>
    <t>Pos. 6.1</t>
  </si>
  <si>
    <t>Pos. 6.4</t>
  </si>
  <si>
    <t>Tiempo 6.1</t>
  </si>
  <si>
    <t>Tiempo 6.2</t>
  </si>
  <si>
    <t>Total</t>
  </si>
  <si>
    <t xml:space="preserve">Tiempo </t>
  </si>
  <si>
    <t>Maspalomas2</t>
  </si>
  <si>
    <t>Isabel Baez</t>
  </si>
  <si>
    <t>-</t>
  </si>
  <si>
    <t>Maspalomas</t>
  </si>
  <si>
    <t>Gustavo Vega - Fátima Lo</t>
  </si>
  <si>
    <t>Tiempo 5ª2</t>
  </si>
  <si>
    <t>Columna463</t>
  </si>
  <si>
    <t>Pos. 54</t>
  </si>
  <si>
    <t>Puntos 5ª5</t>
  </si>
  <si>
    <t>7ª- La Calderilla</t>
  </si>
  <si>
    <t>Carrera 7</t>
  </si>
  <si>
    <t>Ramón Patus Blanco</t>
  </si>
  <si>
    <t>50º</t>
  </si>
  <si>
    <t>49º</t>
  </si>
  <si>
    <t>Jesús Ramos</t>
  </si>
  <si>
    <t>Raúl Araña Martín</t>
  </si>
  <si>
    <t>51º</t>
  </si>
  <si>
    <t>Javier Otón Carrillo</t>
  </si>
  <si>
    <t>Juan Miguel Carrasco</t>
  </si>
  <si>
    <t>Marcos A. Illera Sáiz</t>
  </si>
  <si>
    <t>52º</t>
  </si>
  <si>
    <t>Dailos González Alemán</t>
  </si>
  <si>
    <t>53º</t>
  </si>
  <si>
    <t>José Manuel Pedrosa Ca.</t>
  </si>
  <si>
    <t>54º</t>
  </si>
  <si>
    <t>55º</t>
  </si>
  <si>
    <t>Francisco Ramos López</t>
  </si>
  <si>
    <t>56º</t>
  </si>
  <si>
    <t>Antonio Gea</t>
  </si>
  <si>
    <t>Arne Chr. Scheie</t>
  </si>
  <si>
    <t>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</si>
</sst>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 &quot;de&quot;\ mmmm\ &quot;de&quot;\ yyyy;@"/>
    <numFmt numFmtId="165" formatCode="[$-F400]h:mm:ss\ AM/PM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rebuchet MS"/>
    </font>
    <font>
      <sz val="12"/>
      <color theme="0"/>
      <name val="Trebuchet MS"/>
    </font>
    <font>
      <sz val="16"/>
      <color theme="0"/>
      <name val="Trebuchet MS"/>
    </font>
    <font>
      <sz val="48"/>
      <color rgb="FFFF8000"/>
      <name val="Trebuchet MS"/>
    </font>
    <font>
      <sz val="14"/>
      <color rgb="FFFF8000"/>
      <name val="Trebuchet MS"/>
    </font>
    <font>
      <sz val="14"/>
      <name val="Trebuchet MS"/>
    </font>
    <font>
      <sz val="8"/>
      <name val="Calibri"/>
      <family val="2"/>
      <scheme val="minor"/>
    </font>
    <font>
      <sz val="12"/>
      <color rgb="FF000000"/>
      <name val="Trebuchet MS"/>
    </font>
    <font>
      <b/>
      <sz val="14"/>
      <color theme="0"/>
      <name val="Trebuchet MS"/>
    </font>
    <font>
      <b/>
      <sz val="12"/>
      <color theme="0"/>
      <name val="Trebuchet MS"/>
    </font>
    <font>
      <b/>
      <sz val="12"/>
      <color rgb="FF66CCFF"/>
      <name val="Trebuchet MS"/>
    </font>
    <font>
      <sz val="12"/>
      <color theme="1"/>
      <name val="Trebuchet MS"/>
      <family val="2"/>
    </font>
    <font>
      <sz val="48"/>
      <color rgb="FFFF8000"/>
      <name val="Trebuchet MS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sz val="12"/>
      <name val="Trebuchet MS"/>
      <family val="2"/>
    </font>
    <font>
      <sz val="12"/>
      <color theme="0"/>
      <name val="Trebuchet MS"/>
      <family val="2"/>
    </font>
    <font>
      <b/>
      <sz val="12"/>
      <color theme="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0099FF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 tint="0.39997558519241921"/>
        <bgColor rgb="FF000000"/>
      </patternFill>
    </fill>
  </fills>
  <borders count="9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FF8000"/>
      </right>
      <top style="medium">
        <color rgb="FFFF8000"/>
      </top>
      <bottom style="medium">
        <color rgb="FFFF8000"/>
      </bottom>
      <diagonal/>
    </border>
    <border>
      <left style="medium">
        <color rgb="FFFF800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rgb="FF66CCFF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66CC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66CCFF"/>
      </bottom>
      <diagonal/>
    </border>
    <border>
      <left style="thin">
        <color theme="0"/>
      </left>
      <right style="medium">
        <color rgb="FF66CCFF"/>
      </right>
      <top style="thin">
        <color theme="0"/>
      </top>
      <bottom style="medium">
        <color rgb="FF66CCFF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66CCFF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66CCFF"/>
      </bottom>
      <diagonal/>
    </border>
    <border>
      <left style="medium">
        <color rgb="FF66CCFF"/>
      </left>
      <right style="thin">
        <color theme="0"/>
      </right>
      <top style="medium">
        <color rgb="FF66CC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66CCFF"/>
      </top>
      <bottom style="thin">
        <color theme="0"/>
      </bottom>
      <diagonal/>
    </border>
    <border>
      <left style="thin">
        <color theme="0"/>
      </left>
      <right style="medium">
        <color rgb="FF66CCFF"/>
      </right>
      <top style="medium">
        <color rgb="FF66CCFF"/>
      </top>
      <bottom style="thin">
        <color theme="0"/>
      </bottom>
      <diagonal/>
    </border>
    <border>
      <left style="medium">
        <color rgb="FF66CC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66CCFF"/>
      </left>
      <right style="thin">
        <color theme="0"/>
      </right>
      <top style="thin">
        <color theme="0"/>
      </top>
      <bottom style="medium">
        <color rgb="FF66CCFF"/>
      </bottom>
      <diagonal/>
    </border>
    <border>
      <left style="medium">
        <color rgb="FF66CCF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66CC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66CCFF"/>
      </right>
      <top style="medium">
        <color theme="0"/>
      </top>
      <bottom style="medium">
        <color theme="0"/>
      </bottom>
      <diagonal/>
    </border>
    <border>
      <left style="medium">
        <color rgb="FF66CCFF"/>
      </left>
      <right style="medium">
        <color theme="0"/>
      </right>
      <top style="medium">
        <color theme="0"/>
      </top>
      <bottom style="medium">
        <color rgb="FF66CC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66CCFF"/>
      </bottom>
      <diagonal/>
    </border>
    <border>
      <left style="medium">
        <color theme="0"/>
      </left>
      <right style="medium">
        <color rgb="FF66CCFF"/>
      </right>
      <top style="medium">
        <color theme="0"/>
      </top>
      <bottom style="medium">
        <color rgb="FF66CCFF"/>
      </bottom>
      <diagonal/>
    </border>
    <border>
      <left style="thin">
        <color theme="0"/>
      </left>
      <right style="medium">
        <color rgb="FF66CCFF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66CCFF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rgb="FF66CCFF"/>
      </right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rgb="FF66CCFF"/>
      </right>
      <top/>
      <bottom/>
      <diagonal/>
    </border>
    <border>
      <left style="thin">
        <color theme="0"/>
      </left>
      <right/>
      <top/>
      <bottom style="medium">
        <color rgb="FF66CCFF"/>
      </bottom>
      <diagonal/>
    </border>
    <border>
      <left/>
      <right/>
      <top/>
      <bottom style="medium">
        <color rgb="FF66CCFF"/>
      </bottom>
      <diagonal/>
    </border>
    <border>
      <left/>
      <right style="medium">
        <color rgb="FF66CCFF"/>
      </right>
      <top/>
      <bottom style="medium">
        <color rgb="FF66CC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CCF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66CCFF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rgb="FF66CCFF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rgb="FF66CCFF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66CCFF"/>
      </bottom>
      <diagonal/>
    </border>
    <border>
      <left style="medium">
        <color theme="0"/>
      </left>
      <right style="medium">
        <color rgb="FF66CCFF"/>
      </right>
      <top style="thin">
        <color theme="0"/>
      </top>
      <bottom style="medium">
        <color rgb="FF66CCFF"/>
      </bottom>
      <diagonal/>
    </border>
    <border>
      <left style="medium">
        <color rgb="FF66CCFF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66CC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66CCFF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66CCFF"/>
      </left>
      <right/>
      <top style="thin">
        <color theme="0"/>
      </top>
      <bottom style="medium">
        <color rgb="FF66CCFF"/>
      </bottom>
      <diagonal/>
    </border>
    <border>
      <left/>
      <right/>
      <top style="thin">
        <color theme="0"/>
      </top>
      <bottom style="medium">
        <color rgb="FF66CCFF"/>
      </bottom>
      <diagonal/>
    </border>
    <border>
      <left/>
      <right style="medium">
        <color rgb="FF66CCFF"/>
      </right>
      <top style="thin">
        <color theme="0"/>
      </top>
      <bottom style="medium">
        <color rgb="FF66CC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66CCFF"/>
      </right>
      <top style="medium">
        <color rgb="FF66CCFF"/>
      </top>
      <bottom style="thin">
        <color theme="0"/>
      </bottom>
      <diagonal/>
    </border>
    <border>
      <left/>
      <right style="medium">
        <color rgb="FF66CCFF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medium">
        <color rgb="FF66CCFF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medium">
        <color rgb="FF66CCFF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ck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medium">
        <color rgb="FF66CCFF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medium">
        <color rgb="FF66CCFF"/>
      </bottom>
      <diagonal/>
    </border>
    <border>
      <left/>
      <right/>
      <top style="medium">
        <color rgb="FF66CCFF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medium">
        <color rgb="FF66CCFF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medium">
        <color rgb="FF66CCFF"/>
      </bottom>
      <diagonal/>
    </border>
    <border>
      <left style="thick">
        <color theme="0"/>
      </left>
      <right/>
      <top style="thin">
        <color theme="0"/>
      </top>
      <bottom style="medium">
        <color rgb="FF66CCFF"/>
      </bottom>
      <diagonal/>
    </border>
    <border>
      <left/>
      <right style="thick">
        <color theme="0"/>
      </right>
      <top style="thin">
        <color theme="0"/>
      </top>
      <bottom style="medium">
        <color rgb="FF66CCFF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rgb="FF66CCFF"/>
      </right>
      <top style="thin">
        <color theme="0"/>
      </top>
      <bottom/>
      <diagonal/>
    </border>
    <border>
      <left/>
      <right style="medium">
        <color rgb="FF66CCFF"/>
      </right>
      <top style="thin">
        <color theme="0"/>
      </top>
      <bottom/>
      <diagonal/>
    </border>
    <border>
      <left style="medium">
        <color rgb="FF66CCFF"/>
      </left>
      <right style="medium">
        <color rgb="FF66CCFF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medium">
        <color rgb="FF66CCFF"/>
      </left>
      <right/>
      <top/>
      <bottom/>
      <diagonal/>
    </border>
    <border>
      <left style="thick">
        <color theme="0"/>
      </left>
      <right style="thin">
        <color theme="0"/>
      </right>
      <top/>
      <bottom style="medium">
        <color rgb="FF66CCFF"/>
      </bottom>
      <diagonal/>
    </border>
    <border>
      <left style="thin">
        <color theme="0"/>
      </left>
      <right style="thick">
        <color theme="0"/>
      </right>
      <top/>
      <bottom style="medium">
        <color rgb="FF66CCFF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10" borderId="39" applyNumberFormat="0" applyAlignment="0" applyProtection="0"/>
    <xf numFmtId="0" fontId="17" fillId="0" borderId="40" applyNumberFormat="0" applyFill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0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1" fontId="0" fillId="0" borderId="0" xfId="0" applyNumberForma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1" fontId="3" fillId="0" borderId="0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3" fillId="6" borderId="0" xfId="0" applyFont="1" applyFill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4" borderId="4" xfId="0" applyFont="1" applyFill="1" applyBorder="1" applyAlignment="1">
      <alignment horizontal="center" vertical="center"/>
    </xf>
    <xf numFmtId="21" fontId="4" fillId="4" borderId="6" xfId="0" applyNumberFormat="1" applyFont="1" applyFill="1" applyBorder="1" applyAlignment="1">
      <alignment horizontal="center" vertical="center"/>
    </xf>
    <xf numFmtId="21" fontId="12" fillId="4" borderId="6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3" fillId="8" borderId="10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2" fontId="3" fillId="8" borderId="12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2" fontId="3" fillId="9" borderId="12" xfId="0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2" fontId="3" fillId="9" borderId="13" xfId="0" applyNumberFormat="1" applyFont="1" applyFill="1" applyBorder="1" applyAlignment="1">
      <alignment horizontal="center" vertical="center"/>
    </xf>
    <xf numFmtId="0" fontId="3" fillId="9" borderId="12" xfId="0" quotePrefix="1" applyFont="1" applyFill="1" applyBorder="1" applyAlignment="1">
      <alignment horizontal="center" vertical="center"/>
    </xf>
    <xf numFmtId="2" fontId="3" fillId="8" borderId="12" xfId="0" applyNumberFormat="1" applyFont="1" applyFill="1" applyBorder="1" applyAlignment="1">
      <alignment horizontal="center" vertical="center" wrapText="1"/>
    </xf>
    <xf numFmtId="2" fontId="3" fillId="9" borderId="12" xfId="0" applyNumberFormat="1" applyFont="1" applyFill="1" applyBorder="1" applyAlignment="1">
      <alignment horizontal="center" vertical="center" wrapText="1"/>
    </xf>
    <xf numFmtId="2" fontId="3" fillId="8" borderId="14" xfId="0" applyNumberFormat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2" fontId="3" fillId="9" borderId="14" xfId="0" applyNumberFormat="1" applyFont="1" applyFill="1" applyBorder="1" applyAlignment="1">
      <alignment horizontal="center" vertical="center"/>
    </xf>
    <xf numFmtId="2" fontId="3" fillId="9" borderId="15" xfId="0" applyNumberFormat="1" applyFont="1" applyFill="1" applyBorder="1" applyAlignment="1">
      <alignment horizontal="center" vertical="center"/>
    </xf>
    <xf numFmtId="2" fontId="3" fillId="8" borderId="16" xfId="0" applyNumberFormat="1" applyFont="1" applyFill="1" applyBorder="1" applyAlignment="1">
      <alignment horizontal="center" vertical="center"/>
    </xf>
    <xf numFmtId="2" fontId="3" fillId="8" borderId="17" xfId="0" applyNumberFormat="1" applyFont="1" applyFill="1" applyBorder="1" applyAlignment="1">
      <alignment horizontal="center" vertical="center"/>
    </xf>
    <xf numFmtId="2" fontId="3" fillId="8" borderId="18" xfId="0" applyNumberFormat="1" applyFont="1" applyFill="1" applyBorder="1" applyAlignment="1">
      <alignment horizontal="center" vertical="center"/>
    </xf>
    <xf numFmtId="21" fontId="3" fillId="8" borderId="19" xfId="0" applyNumberFormat="1" applyFont="1" applyFill="1" applyBorder="1" applyAlignment="1">
      <alignment horizontal="center" vertical="center"/>
    </xf>
    <xf numFmtId="21" fontId="3" fillId="8" borderId="20" xfId="0" applyNumberFormat="1" applyFont="1" applyFill="1" applyBorder="1" applyAlignment="1">
      <alignment horizontal="center" vertical="center"/>
    </xf>
    <xf numFmtId="21" fontId="3" fillId="8" borderId="20" xfId="0" applyNumberFormat="1" applyFont="1" applyFill="1" applyBorder="1" applyAlignment="1">
      <alignment horizontal="center" vertical="center" wrapText="1"/>
    </xf>
    <xf numFmtId="21" fontId="3" fillId="8" borderId="21" xfId="0" applyNumberFormat="1" applyFont="1" applyFill="1" applyBorder="1" applyAlignment="1">
      <alignment horizontal="center" vertical="center"/>
    </xf>
    <xf numFmtId="21" fontId="12" fillId="4" borderId="5" xfId="0" applyNumberFormat="1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21" fontId="3" fillId="9" borderId="22" xfId="0" applyNumberFormat="1" applyFont="1" applyFill="1" applyBorder="1" applyAlignment="1">
      <alignment horizontal="center" vertical="center"/>
    </xf>
    <xf numFmtId="2" fontId="3" fillId="9" borderId="23" xfId="0" applyNumberFormat="1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2" fontId="3" fillId="9" borderId="24" xfId="0" applyNumberFormat="1" applyFont="1" applyFill="1" applyBorder="1" applyAlignment="1">
      <alignment horizontal="center" vertical="center"/>
    </xf>
    <xf numFmtId="21" fontId="3" fillId="9" borderId="25" xfId="0" applyNumberFormat="1" applyFont="1" applyFill="1" applyBorder="1" applyAlignment="1">
      <alignment horizontal="center" vertical="center"/>
    </xf>
    <xf numFmtId="21" fontId="3" fillId="9" borderId="25" xfId="0" applyNumberFormat="1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21" fontId="3" fillId="9" borderId="26" xfId="0" applyNumberFormat="1" applyFont="1" applyFill="1" applyBorder="1" applyAlignment="1">
      <alignment horizontal="center" vertical="center"/>
    </xf>
    <xf numFmtId="2" fontId="3" fillId="9" borderId="28" xfId="0" applyNumberFormat="1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21" fontId="3" fillId="8" borderId="29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2" fontId="3" fillId="8" borderId="30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21" fontId="3" fillId="8" borderId="29" xfId="0" applyNumberFormat="1" applyFont="1" applyFill="1" applyBorder="1" applyAlignment="1">
      <alignment horizontal="center" vertical="center" wrapText="1"/>
    </xf>
    <xf numFmtId="21" fontId="3" fillId="8" borderId="31" xfId="0" applyNumberFormat="1" applyFont="1" applyFill="1" applyBorder="1" applyAlignment="1">
      <alignment horizontal="center" vertical="center"/>
    </xf>
    <xf numFmtId="2" fontId="3" fillId="8" borderId="32" xfId="0" applyNumberFormat="1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2" fontId="3" fillId="8" borderId="33" xfId="0" applyNumberFormat="1" applyFont="1" applyFill="1" applyBorder="1" applyAlignment="1">
      <alignment horizontal="center" vertical="center"/>
    </xf>
    <xf numFmtId="2" fontId="3" fillId="9" borderId="34" xfId="0" applyNumberFormat="1" applyFont="1" applyFill="1" applyBorder="1" applyAlignment="1">
      <alignment horizontal="center" vertical="center"/>
    </xf>
    <xf numFmtId="2" fontId="3" fillId="8" borderId="11" xfId="0" applyNumberFormat="1" applyFont="1" applyFill="1" applyBorder="1" applyAlignment="1">
      <alignment horizontal="center" vertical="center"/>
    </xf>
    <xf numFmtId="21" fontId="3" fillId="8" borderId="36" xfId="0" applyNumberFormat="1" applyFont="1" applyFill="1" applyBorder="1" applyAlignment="1">
      <alignment horizontal="center" vertical="center"/>
    </xf>
    <xf numFmtId="2" fontId="3" fillId="8" borderId="13" xfId="0" applyNumberFormat="1" applyFont="1" applyFill="1" applyBorder="1" applyAlignment="1">
      <alignment horizontal="center" vertical="center"/>
    </xf>
    <xf numFmtId="21" fontId="3" fillId="8" borderId="37" xfId="0" applyNumberFormat="1" applyFont="1" applyFill="1" applyBorder="1" applyAlignment="1">
      <alignment horizontal="center" vertical="center"/>
    </xf>
    <xf numFmtId="2" fontId="3" fillId="8" borderId="1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1" fontId="3" fillId="0" borderId="38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1" fontId="3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21" fontId="3" fillId="8" borderId="35" xfId="0" applyNumberFormat="1" applyFont="1" applyFill="1" applyBorder="1" applyAlignment="1">
      <alignment horizontal="center" vertical="center" wrapText="1"/>
    </xf>
    <xf numFmtId="21" fontId="3" fillId="9" borderId="27" xfId="0" applyNumberFormat="1" applyFont="1" applyFill="1" applyBorder="1" applyAlignment="1">
      <alignment horizontal="center" vertical="center" wrapText="1"/>
    </xf>
    <xf numFmtId="2" fontId="3" fillId="9" borderId="28" xfId="0" applyNumberFormat="1" applyFont="1" applyFill="1" applyBorder="1" applyAlignment="1">
      <alignment horizontal="center" vertical="center" wrapText="1"/>
    </xf>
    <xf numFmtId="21" fontId="0" fillId="0" borderId="0" xfId="0" applyNumberFormat="1" applyBorder="1" applyAlignment="1">
      <alignment horizontal="center"/>
    </xf>
    <xf numFmtId="21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0" fontId="14" fillId="0" borderId="0" xfId="0" applyFont="1"/>
    <xf numFmtId="21" fontId="18" fillId="9" borderId="0" xfId="25" applyNumberFormat="1" applyFont="1" applyFill="1" applyBorder="1" applyAlignment="1">
      <alignment horizontal="center"/>
    </xf>
    <xf numFmtId="2" fontId="18" fillId="9" borderId="0" xfId="25" applyNumberFormat="1" applyFont="1" applyFill="1" applyBorder="1" applyAlignment="1">
      <alignment horizontal="center"/>
    </xf>
    <xf numFmtId="21" fontId="19" fillId="8" borderId="0" xfId="0" applyNumberFormat="1" applyFont="1" applyFill="1" applyBorder="1" applyAlignment="1">
      <alignment horizontal="center"/>
    </xf>
    <xf numFmtId="2" fontId="19" fillId="8" borderId="0" xfId="0" applyNumberFormat="1" applyFont="1" applyFill="1" applyBorder="1" applyAlignment="1">
      <alignment horizontal="center"/>
    </xf>
    <xf numFmtId="21" fontId="19" fillId="9" borderId="0" xfId="0" applyNumberFormat="1" applyFont="1" applyFill="1" applyBorder="1" applyAlignment="1">
      <alignment horizontal="center"/>
    </xf>
    <xf numFmtId="2" fontId="19" fillId="9" borderId="0" xfId="0" applyNumberFormat="1" applyFont="1" applyFill="1" applyBorder="1" applyAlignment="1">
      <alignment horizontal="center"/>
    </xf>
    <xf numFmtId="0" fontId="20" fillId="11" borderId="0" xfId="0" applyFont="1" applyFill="1" applyAlignment="1">
      <alignment horizontal="center" vertical="center"/>
    </xf>
    <xf numFmtId="21" fontId="21" fillId="4" borderId="1" xfId="0" applyNumberFormat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1" fontId="3" fillId="8" borderId="41" xfId="0" applyNumberFormat="1" applyFont="1" applyFill="1" applyBorder="1" applyAlignment="1">
      <alignment horizontal="center" vertical="center"/>
    </xf>
    <xf numFmtId="2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2" fontId="3" fillId="8" borderId="42" xfId="0" applyNumberFormat="1" applyFont="1" applyFill="1" applyBorder="1" applyAlignment="1">
      <alignment horizontal="center" vertical="center"/>
    </xf>
    <xf numFmtId="21" fontId="3" fillId="8" borderId="43" xfId="0" applyNumberFormat="1" applyFont="1" applyFill="1" applyBorder="1" applyAlignment="1">
      <alignment horizontal="center" vertical="center"/>
    </xf>
    <xf numFmtId="2" fontId="3" fillId="8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2" fontId="3" fillId="8" borderId="44" xfId="0" applyNumberFormat="1" applyFont="1" applyFill="1" applyBorder="1" applyAlignment="1">
      <alignment horizontal="center" vertical="center"/>
    </xf>
    <xf numFmtId="21" fontId="3" fillId="8" borderId="43" xfId="0" applyNumberFormat="1" applyFont="1" applyFill="1" applyBorder="1" applyAlignment="1">
      <alignment horizontal="center" vertical="center" wrapText="1"/>
    </xf>
    <xf numFmtId="21" fontId="3" fillId="8" borderId="45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2" fontId="3" fillId="8" borderId="4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21" fontId="3" fillId="8" borderId="22" xfId="0" applyNumberFormat="1" applyFont="1" applyFill="1" applyBorder="1" applyAlignment="1">
      <alignment horizontal="center" vertical="center"/>
    </xf>
    <xf numFmtId="2" fontId="3" fillId="8" borderId="23" xfId="0" applyNumberFormat="1" applyFont="1" applyFill="1" applyBorder="1" applyAlignment="1">
      <alignment horizontal="center" vertical="center"/>
    </xf>
    <xf numFmtId="2" fontId="3" fillId="8" borderId="24" xfId="0" applyNumberFormat="1" applyFont="1" applyFill="1" applyBorder="1" applyAlignment="1">
      <alignment horizontal="center" vertical="center"/>
    </xf>
    <xf numFmtId="21" fontId="3" fillId="8" borderId="25" xfId="0" applyNumberFormat="1" applyFont="1" applyFill="1" applyBorder="1" applyAlignment="1">
      <alignment horizontal="center" vertical="center"/>
    </xf>
    <xf numFmtId="21" fontId="3" fillId="8" borderId="25" xfId="0" applyNumberFormat="1" applyFont="1" applyFill="1" applyBorder="1" applyAlignment="1">
      <alignment horizontal="center" vertical="center" wrapText="1"/>
    </xf>
    <xf numFmtId="21" fontId="3" fillId="8" borderId="26" xfId="0" applyNumberFormat="1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2" fontId="3" fillId="8" borderId="34" xfId="0" applyNumberFormat="1" applyFont="1" applyFill="1" applyBorder="1" applyAlignment="1">
      <alignment horizontal="center" vertical="center"/>
    </xf>
    <xf numFmtId="21" fontId="3" fillId="8" borderId="27" xfId="0" applyNumberFormat="1" applyFont="1" applyFill="1" applyBorder="1" applyAlignment="1">
      <alignment horizontal="center" vertical="center" wrapText="1"/>
    </xf>
    <xf numFmtId="2" fontId="3" fillId="8" borderId="28" xfId="0" applyNumberFormat="1" applyFont="1" applyFill="1" applyBorder="1" applyAlignment="1">
      <alignment horizontal="center" vertical="center" wrapText="1"/>
    </xf>
    <xf numFmtId="21" fontId="3" fillId="8" borderId="12" xfId="0" applyNumberFormat="1" applyFont="1" applyFill="1" applyBorder="1" applyAlignment="1">
      <alignment horizontal="center" vertical="center"/>
    </xf>
    <xf numFmtId="0" fontId="10" fillId="12" borderId="48" xfId="0" applyFont="1" applyFill="1" applyBorder="1" applyAlignment="1">
      <alignment horizontal="center" vertical="center"/>
    </xf>
    <xf numFmtId="21" fontId="3" fillId="9" borderId="49" xfId="0" applyNumberFormat="1" applyFont="1" applyFill="1" applyBorder="1" applyAlignment="1">
      <alignment horizontal="center" vertical="center"/>
    </xf>
    <xf numFmtId="2" fontId="3" fillId="9" borderId="50" xfId="0" applyNumberFormat="1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center" vertical="center"/>
    </xf>
    <xf numFmtId="2" fontId="3" fillId="9" borderId="51" xfId="0" applyNumberFormat="1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21" fontId="3" fillId="8" borderId="49" xfId="0" applyNumberFormat="1" applyFont="1" applyFill="1" applyBorder="1" applyAlignment="1">
      <alignment horizontal="center" vertical="center"/>
    </xf>
    <xf numFmtId="2" fontId="3" fillId="8" borderId="5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/>
    </xf>
    <xf numFmtId="2" fontId="3" fillId="8" borderId="53" xfId="0" applyNumberFormat="1" applyFont="1" applyFill="1" applyBorder="1" applyAlignment="1">
      <alignment horizontal="center" vertical="center"/>
    </xf>
    <xf numFmtId="21" fontId="3" fillId="8" borderId="52" xfId="0" applyNumberFormat="1" applyFont="1" applyFill="1" applyBorder="1" applyAlignment="1">
      <alignment horizontal="center" vertical="center"/>
    </xf>
    <xf numFmtId="2" fontId="3" fillId="8" borderId="52" xfId="0" applyNumberFormat="1" applyFont="1" applyFill="1" applyBorder="1" applyAlignment="1">
      <alignment horizontal="center" vertical="center"/>
    </xf>
    <xf numFmtId="21" fontId="3" fillId="8" borderId="54" xfId="0" applyNumberFormat="1" applyFont="1" applyFill="1" applyBorder="1" applyAlignment="1">
      <alignment horizontal="center" vertical="center"/>
    </xf>
    <xf numFmtId="2" fontId="3" fillId="8" borderId="54" xfId="0" applyNumberFormat="1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2" fontId="3" fillId="8" borderId="55" xfId="0" applyNumberFormat="1" applyFont="1" applyFill="1" applyBorder="1" applyAlignment="1">
      <alignment horizontal="center" vertical="center"/>
    </xf>
    <xf numFmtId="21" fontId="3" fillId="8" borderId="54" xfId="0" applyNumberFormat="1" applyFont="1" applyFill="1" applyBorder="1" applyAlignment="1">
      <alignment horizontal="center" vertical="center" wrapText="1"/>
    </xf>
    <xf numFmtId="21" fontId="3" fillId="8" borderId="56" xfId="0" applyNumberFormat="1" applyFont="1" applyFill="1" applyBorder="1" applyAlignment="1">
      <alignment horizontal="center" vertical="center"/>
    </xf>
    <xf numFmtId="2" fontId="3" fillId="8" borderId="56" xfId="0" applyNumberFormat="1" applyFont="1" applyFill="1" applyBorder="1" applyAlignment="1">
      <alignment horizontal="center" vertical="center"/>
    </xf>
    <xf numFmtId="0" fontId="3" fillId="8" borderId="56" xfId="0" applyFont="1" applyFill="1" applyBorder="1" applyAlignment="1">
      <alignment horizontal="center" vertical="center"/>
    </xf>
    <xf numFmtId="2" fontId="3" fillId="8" borderId="57" xfId="0" applyNumberFormat="1" applyFont="1" applyFill="1" applyBorder="1" applyAlignment="1">
      <alignment horizontal="center" vertical="center"/>
    </xf>
    <xf numFmtId="21" fontId="3" fillId="9" borderId="58" xfId="0" applyNumberFormat="1" applyFont="1" applyFill="1" applyBorder="1" applyAlignment="1">
      <alignment horizontal="center" vertical="center"/>
    </xf>
    <xf numFmtId="2" fontId="3" fillId="9" borderId="10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2" fontId="3" fillId="9" borderId="11" xfId="0" applyNumberFormat="1" applyFont="1" applyFill="1" applyBorder="1" applyAlignment="1">
      <alignment horizontal="center" vertical="center"/>
    </xf>
    <xf numFmtId="21" fontId="3" fillId="8" borderId="58" xfId="0" applyNumberFormat="1" applyFont="1" applyFill="1" applyBorder="1" applyAlignment="1">
      <alignment horizontal="center" vertical="center"/>
    </xf>
    <xf numFmtId="2" fontId="3" fillId="8" borderId="10" xfId="0" applyNumberFormat="1" applyFont="1" applyFill="1" applyBorder="1" applyAlignment="1">
      <alignment horizontal="center" vertical="center" wrapText="1"/>
    </xf>
    <xf numFmtId="2" fontId="3" fillId="8" borderId="50" xfId="0" applyNumberFormat="1" applyFont="1" applyFill="1" applyBorder="1" applyAlignment="1">
      <alignment horizontal="center" vertical="center" wrapText="1"/>
    </xf>
    <xf numFmtId="21" fontId="21" fillId="4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21" fontId="10" fillId="12" borderId="25" xfId="0" applyNumberFormat="1" applyFont="1" applyFill="1" applyBorder="1" applyAlignment="1">
      <alignment horizontal="center" vertical="center"/>
    </xf>
    <xf numFmtId="2" fontId="10" fillId="12" borderId="12" xfId="0" applyNumberFormat="1" applyFont="1" applyFill="1" applyBorder="1" applyAlignment="1">
      <alignment horizontal="center" vertical="center"/>
    </xf>
    <xf numFmtId="2" fontId="10" fillId="12" borderId="13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4" fillId="11" borderId="0" xfId="0" applyFont="1" applyFill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10" fillId="12" borderId="66" xfId="0" applyFont="1" applyFill="1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center"/>
    </xf>
    <xf numFmtId="21" fontId="3" fillId="8" borderId="64" xfId="0" applyNumberFormat="1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21" fontId="3" fillId="8" borderId="73" xfId="0" applyNumberFormat="1" applyFont="1" applyFill="1" applyBorder="1" applyAlignment="1">
      <alignment horizontal="center" vertical="center"/>
    </xf>
    <xf numFmtId="0" fontId="3" fillId="8" borderId="74" xfId="0" applyFont="1" applyFill="1" applyBorder="1" applyAlignment="1">
      <alignment horizontal="center" vertical="center"/>
    </xf>
    <xf numFmtId="21" fontId="3" fillId="8" borderId="75" xfId="0" applyNumberFormat="1" applyFon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10" fillId="12" borderId="77" xfId="0" applyFont="1" applyFill="1" applyBorder="1" applyAlignment="1">
      <alignment horizontal="center" vertical="center"/>
    </xf>
    <xf numFmtId="0" fontId="3" fillId="8" borderId="77" xfId="0" applyFont="1" applyFill="1" applyBorder="1" applyAlignment="1">
      <alignment horizontal="center" vertical="center"/>
    </xf>
    <xf numFmtId="0" fontId="10" fillId="12" borderId="76" xfId="0" applyFont="1" applyFill="1" applyBorder="1" applyAlignment="1">
      <alignment horizontal="center" vertical="center"/>
    </xf>
    <xf numFmtId="21" fontId="3" fillId="8" borderId="78" xfId="0" applyNumberFormat="1" applyFont="1" applyFill="1" applyBorder="1" applyAlignment="1">
      <alignment horizontal="center" vertical="center"/>
    </xf>
    <xf numFmtId="0" fontId="3" fillId="8" borderId="79" xfId="0" applyFont="1" applyFill="1" applyBorder="1" applyAlignment="1">
      <alignment horizontal="center" vertical="center"/>
    </xf>
    <xf numFmtId="21" fontId="3" fillId="8" borderId="80" xfId="0" applyNumberFormat="1" applyFont="1" applyFill="1" applyBorder="1" applyAlignment="1">
      <alignment horizontal="center" vertical="center"/>
    </xf>
    <xf numFmtId="0" fontId="3" fillId="8" borderId="81" xfId="0" applyFont="1" applyFill="1" applyBorder="1" applyAlignment="1">
      <alignment horizontal="center" vertical="center"/>
    </xf>
    <xf numFmtId="165" fontId="10" fillId="12" borderId="82" xfId="0" applyNumberFormat="1" applyFont="1" applyFill="1" applyBorder="1" applyAlignment="1">
      <alignment horizontal="center" vertical="center"/>
    </xf>
    <xf numFmtId="165" fontId="10" fillId="12" borderId="83" xfId="0" applyNumberFormat="1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2" fontId="3" fillId="8" borderId="71" xfId="0" applyNumberFormat="1" applyFont="1" applyFill="1" applyBorder="1" applyAlignment="1">
      <alignment horizontal="center" vertical="center"/>
    </xf>
    <xf numFmtId="2" fontId="3" fillId="8" borderId="72" xfId="0" applyNumberFormat="1" applyFont="1" applyFill="1" applyBorder="1" applyAlignment="1">
      <alignment horizontal="center" vertical="center"/>
    </xf>
    <xf numFmtId="2" fontId="3" fillId="8" borderId="69" xfId="0" applyNumberFormat="1" applyFont="1" applyFill="1" applyBorder="1" applyAlignment="1">
      <alignment horizontal="center" vertical="center"/>
    </xf>
    <xf numFmtId="2" fontId="10" fillId="12" borderId="84" xfId="0" applyNumberFormat="1" applyFont="1" applyFill="1" applyBorder="1" applyAlignment="1">
      <alignment horizontal="center" vertical="center"/>
    </xf>
    <xf numFmtId="2" fontId="3" fillId="8" borderId="84" xfId="0" applyNumberFormat="1" applyFont="1" applyFill="1" applyBorder="1" applyAlignment="1">
      <alignment horizontal="center" vertical="center"/>
    </xf>
    <xf numFmtId="2" fontId="10" fillId="12" borderId="85" xfId="0" applyNumberFormat="1" applyFont="1" applyFill="1" applyBorder="1" applyAlignment="1">
      <alignment horizontal="center" vertical="center"/>
    </xf>
    <xf numFmtId="2" fontId="3" fillId="8" borderId="85" xfId="0" applyNumberFormat="1" applyFont="1" applyFill="1" applyBorder="1" applyAlignment="1">
      <alignment horizontal="center" vertical="center"/>
    </xf>
    <xf numFmtId="0" fontId="3" fillId="8" borderId="86" xfId="0" applyFont="1" applyFill="1" applyBorder="1" applyAlignment="1">
      <alignment horizontal="center" vertical="center"/>
    </xf>
    <xf numFmtId="2" fontId="3" fillId="8" borderId="8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1" fontId="3" fillId="8" borderId="89" xfId="0" applyNumberFormat="1" applyFont="1" applyFill="1" applyBorder="1" applyAlignment="1">
      <alignment horizontal="center" vertical="center"/>
    </xf>
    <xf numFmtId="2" fontId="3" fillId="8" borderId="89" xfId="0" applyNumberFormat="1" applyFont="1" applyFill="1" applyBorder="1" applyAlignment="1">
      <alignment horizontal="center" vertical="center"/>
    </xf>
    <xf numFmtId="0" fontId="3" fillId="8" borderId="89" xfId="0" applyFont="1" applyFill="1" applyBorder="1" applyAlignment="1">
      <alignment horizontal="center" vertical="center"/>
    </xf>
    <xf numFmtId="2" fontId="3" fillId="8" borderId="90" xfId="0" applyNumberFormat="1" applyFont="1" applyFill="1" applyBorder="1" applyAlignment="1">
      <alignment horizontal="center" vertical="center"/>
    </xf>
    <xf numFmtId="2" fontId="3" fillId="8" borderId="50" xfId="0" applyNumberFormat="1" applyFont="1" applyFill="1" applyBorder="1" applyAlignment="1">
      <alignment horizontal="center" vertical="center"/>
    </xf>
    <xf numFmtId="2" fontId="3" fillId="8" borderId="91" xfId="0" applyNumberFormat="1" applyFont="1" applyFill="1" applyBorder="1" applyAlignment="1">
      <alignment horizontal="center" vertical="center"/>
    </xf>
    <xf numFmtId="165" fontId="10" fillId="12" borderId="75" xfId="0" applyNumberFormat="1" applyFont="1" applyFill="1" applyBorder="1" applyAlignment="1">
      <alignment horizontal="center" vertical="center"/>
    </xf>
    <xf numFmtId="2" fontId="3" fillId="8" borderId="92" xfId="0" applyNumberFormat="1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10" fillId="12" borderId="70" xfId="0" applyFont="1" applyFill="1" applyBorder="1" applyAlignment="1">
      <alignment horizontal="center" vertical="center"/>
    </xf>
    <xf numFmtId="165" fontId="10" fillId="12" borderId="38" xfId="0" applyNumberFormat="1" applyFont="1" applyFill="1" applyBorder="1" applyAlignment="1">
      <alignment horizontal="center" vertical="center"/>
    </xf>
    <xf numFmtId="2" fontId="10" fillId="12" borderId="93" xfId="0" applyNumberFormat="1" applyFont="1" applyFill="1" applyBorder="1" applyAlignment="1">
      <alignment horizontal="center" vertical="center"/>
    </xf>
    <xf numFmtId="2" fontId="3" fillId="8" borderId="93" xfId="0" applyNumberFormat="1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/>
    </xf>
    <xf numFmtId="21" fontId="3" fillId="9" borderId="73" xfId="0" applyNumberFormat="1" applyFont="1" applyFill="1" applyBorder="1" applyAlignment="1">
      <alignment horizontal="center" vertical="center"/>
    </xf>
    <xf numFmtId="0" fontId="3" fillId="9" borderId="74" xfId="0" applyFont="1" applyFill="1" applyBorder="1" applyAlignment="1">
      <alignment horizontal="center" vertical="center"/>
    </xf>
    <xf numFmtId="165" fontId="10" fillId="13" borderId="82" xfId="0" applyNumberFormat="1" applyFont="1" applyFill="1" applyBorder="1" applyAlignment="1">
      <alignment horizontal="center" vertical="center"/>
    </xf>
    <xf numFmtId="2" fontId="10" fillId="13" borderId="84" xfId="0" applyNumberFormat="1" applyFont="1" applyFill="1" applyBorder="1" applyAlignment="1">
      <alignment horizontal="center" vertical="center"/>
    </xf>
    <xf numFmtId="2" fontId="3" fillId="9" borderId="84" xfId="0" applyNumberFormat="1" applyFont="1" applyFill="1" applyBorder="1" applyAlignment="1">
      <alignment horizontal="center" vertical="center"/>
    </xf>
    <xf numFmtId="2" fontId="3" fillId="9" borderId="71" xfId="0" applyNumberFormat="1" applyFont="1" applyFill="1" applyBorder="1" applyAlignment="1">
      <alignment horizontal="center" vertical="center"/>
    </xf>
    <xf numFmtId="0" fontId="3" fillId="9" borderId="66" xfId="0" applyFont="1" applyFill="1" applyBorder="1" applyAlignment="1">
      <alignment horizontal="center" vertical="center"/>
    </xf>
    <xf numFmtId="21" fontId="3" fillId="9" borderId="75" xfId="0" applyNumberFormat="1" applyFont="1" applyFill="1" applyBorder="1" applyAlignment="1">
      <alignment horizontal="center" vertical="center"/>
    </xf>
    <xf numFmtId="0" fontId="3" fillId="9" borderId="76" xfId="0" applyFont="1" applyFill="1" applyBorder="1" applyAlignment="1">
      <alignment horizontal="center" vertical="center"/>
    </xf>
    <xf numFmtId="165" fontId="10" fillId="13" borderId="83" xfId="0" applyNumberFormat="1" applyFont="1" applyFill="1" applyBorder="1" applyAlignment="1">
      <alignment horizontal="center" vertical="center"/>
    </xf>
    <xf numFmtId="2" fontId="10" fillId="13" borderId="85" xfId="0" applyNumberFormat="1" applyFont="1" applyFill="1" applyBorder="1" applyAlignment="1">
      <alignment horizontal="center" vertical="center"/>
    </xf>
    <xf numFmtId="2" fontId="3" fillId="9" borderId="85" xfId="0" applyNumberFormat="1" applyFont="1" applyFill="1" applyBorder="1" applyAlignment="1">
      <alignment horizontal="center" vertical="center"/>
    </xf>
    <xf numFmtId="2" fontId="3" fillId="9" borderId="72" xfId="0" applyNumberFormat="1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0" fillId="13" borderId="77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165" fontId="10" fillId="13" borderId="92" xfId="0" applyNumberFormat="1" applyFont="1" applyFill="1" applyBorder="1" applyAlignment="1">
      <alignment horizontal="center" vertical="center"/>
    </xf>
    <xf numFmtId="2" fontId="3" fillId="9" borderId="92" xfId="0" applyNumberFormat="1" applyFont="1" applyFill="1" applyBorder="1" applyAlignment="1">
      <alignment horizontal="center" vertical="center"/>
    </xf>
    <xf numFmtId="0" fontId="3" fillId="9" borderId="77" xfId="0" applyFont="1" applyFill="1" applyBorder="1" applyAlignment="1">
      <alignment horizontal="center" vertical="center"/>
    </xf>
    <xf numFmtId="21" fontId="10" fillId="13" borderId="25" xfId="0" applyNumberFormat="1" applyFont="1" applyFill="1" applyBorder="1" applyAlignment="1">
      <alignment horizontal="center" vertical="center"/>
    </xf>
    <xf numFmtId="0" fontId="10" fillId="13" borderId="6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/>
    </xf>
    <xf numFmtId="0" fontId="3" fillId="9" borderId="87" xfId="0" applyFont="1" applyFill="1" applyBorder="1" applyAlignment="1">
      <alignment horizontal="center" vertical="center"/>
    </xf>
    <xf numFmtId="0" fontId="3" fillId="9" borderId="88" xfId="0" applyFont="1" applyFill="1" applyBorder="1" applyAlignment="1">
      <alignment horizontal="center" vertical="center"/>
    </xf>
    <xf numFmtId="0" fontId="3" fillId="9" borderId="86" xfId="0" applyFont="1" applyFill="1" applyBorder="1" applyAlignment="1">
      <alignment horizontal="center" vertical="center"/>
    </xf>
    <xf numFmtId="0" fontId="3" fillId="9" borderId="69" xfId="0" applyFont="1" applyFill="1" applyBorder="1" applyAlignment="1">
      <alignment horizontal="center" vertical="center"/>
    </xf>
    <xf numFmtId="0" fontId="10" fillId="13" borderId="7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8" borderId="70" xfId="0" applyFont="1" applyFill="1" applyBorder="1" applyAlignment="1">
      <alignment horizontal="center" vertical="center"/>
    </xf>
    <xf numFmtId="21" fontId="3" fillId="8" borderId="95" xfId="0" applyNumberFormat="1" applyFont="1" applyFill="1" applyBorder="1" applyAlignment="1">
      <alignment horizontal="center" vertical="center"/>
    </xf>
    <xf numFmtId="0" fontId="3" fillId="8" borderId="96" xfId="0" applyFont="1" applyFill="1" applyBorder="1" applyAlignment="1">
      <alignment horizontal="center" vertical="center"/>
    </xf>
    <xf numFmtId="165" fontId="10" fillId="12" borderId="72" xfId="0" applyNumberFormat="1" applyFont="1" applyFill="1" applyBorder="1" applyAlignment="1">
      <alignment horizontal="center" vertical="center"/>
    </xf>
    <xf numFmtId="21" fontId="3" fillId="8" borderId="1" xfId="0" applyNumberFormat="1" applyFont="1" applyFill="1" applyBorder="1" applyAlignment="1">
      <alignment horizontal="center" vertical="center"/>
    </xf>
    <xf numFmtId="21" fontId="3" fillId="9" borderId="12" xfId="0" applyNumberFormat="1" applyFont="1" applyFill="1" applyBorder="1" applyAlignment="1">
      <alignment horizontal="center" vertical="center"/>
    </xf>
    <xf numFmtId="0" fontId="10" fillId="12" borderId="83" xfId="0" applyFont="1" applyFill="1" applyBorder="1" applyAlignment="1">
      <alignment horizontal="center" vertical="center"/>
    </xf>
    <xf numFmtId="0" fontId="10" fillId="12" borderId="85" xfId="0" applyFont="1" applyFill="1" applyBorder="1" applyAlignment="1">
      <alignment horizontal="center" vertical="center"/>
    </xf>
    <xf numFmtId="21" fontId="3" fillId="8" borderId="94" xfId="0" applyNumberFormat="1" applyFont="1" applyFill="1" applyBorder="1" applyAlignment="1">
      <alignment horizontal="center" vertical="center"/>
    </xf>
    <xf numFmtId="21" fontId="10" fillId="12" borderId="6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left"/>
    </xf>
    <xf numFmtId="0" fontId="5" fillId="5" borderId="6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7" fillId="8" borderId="40" xfId="26" applyFill="1" applyAlignment="1">
      <alignment horizontal="center"/>
    </xf>
    <xf numFmtId="0" fontId="17" fillId="9" borderId="40" xfId="26" applyFill="1" applyAlignment="1">
      <alignment horizontal="center"/>
    </xf>
    <xf numFmtId="0" fontId="10" fillId="12" borderId="1" xfId="0" applyFont="1" applyFill="1" applyBorder="1" applyAlignment="1">
      <alignment horizontal="center" vertical="center"/>
    </xf>
  </cellXfs>
  <cellStyles count="111">
    <cellStyle name="Calcular" xfId="25" builtinId="22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Normal" xfId="0" builtinId="0"/>
    <cellStyle name="Total" xfId="26" builtinId="25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rgb="FF66C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 patternType="solid">
          <fgColor indexed="64"/>
          <bgColor rgb="FF66CCFF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outline="0">
        <top style="medium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scheme val="none"/>
      </font>
      <numFmt numFmtId="2" formatCode="0.00"/>
      <fill>
        <patternFill patternType="solid">
          <fgColor indexed="64"/>
          <bgColor rgb="FF66CC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66CCFF"/>
        </left>
        <right style="medium">
          <color rgb="FF66CCFF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scheme val="none"/>
      </font>
      <numFmt numFmtId="2" formatCode="0.00"/>
      <fill>
        <patternFill patternType="solid">
          <fgColor rgb="FF000000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scheme val="none"/>
      </font>
      <numFmt numFmtId="165" formatCode="[$-F400]h:mm:ss\ AM/PM"/>
      <fill>
        <patternFill patternType="solid">
          <fgColor rgb="FF000000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66CCFF"/>
        </left>
        <right style="medium">
          <color rgb="FF66CCFF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rgb="FF66C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 patternType="solid">
          <fgColor indexed="64"/>
          <bgColor rgb="FF66CCFF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outline="0">
        <top style="medium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scheme val="none"/>
      </font>
      <numFmt numFmtId="2" formatCode="0.00"/>
      <fill>
        <patternFill patternType="solid">
          <fgColor indexed="64"/>
          <bgColor rgb="FF66CC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scheme val="none"/>
      </font>
      <numFmt numFmtId="26" formatCode="hh:mm:ss"/>
      <fill>
        <patternFill patternType="solid">
          <fgColor rgb="FF000000"/>
          <bgColor rgb="FFFDE9D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 style="medium">
          <color rgb="FF66CCFF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theme="0"/>
        </top>
        <bottom style="thin">
          <color theme="0"/>
        </bottom>
        <vertical style="thick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scheme val="none"/>
      </font>
      <numFmt numFmtId="2" formatCode="0.00"/>
      <fill>
        <patternFill patternType="solid">
          <fgColor rgb="FF000000"/>
          <bgColor rgb="FFFDE9D9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theme="0"/>
        </top>
        <bottom style="thin">
          <color theme="0"/>
        </bottom>
        <vertical style="thick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scheme val="none"/>
      </font>
      <numFmt numFmtId="165" formatCode="[$-F400]h:mm:ss\ AM/PM"/>
      <fill>
        <patternFill patternType="solid">
          <fgColor rgb="FF000000"/>
          <bgColor rgb="FFFDE9D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 style="medium">
          <color rgb="FF66CCFF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scheme val="none"/>
      </font>
      <fill>
        <patternFill patternType="solid">
          <fgColor rgb="FF000000"/>
          <bgColor rgb="FFFDE9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theme="0"/>
        </left>
        <right style="medium">
          <color rgb="FF66CCFF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medium">
          <color rgb="FF66CCFF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66CC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numFmt numFmtId="26" formatCode="hh:mm:ss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solid">
          <fgColor indexed="64"/>
          <bgColor rgb="FF66C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 patternType="solid">
          <fgColor indexed="64"/>
          <bgColor rgb="FF66CCFF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outline="0">
        <top style="medium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scheme val="none"/>
      </font>
      <numFmt numFmtId="2" formatCode="0.00"/>
      <fill>
        <patternFill patternType="solid">
          <fgColor indexed="64"/>
          <bgColor rgb="FF66CC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Medium4"/>
  <colors>
    <mruColors>
      <color rgb="FF00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1</xdr:row>
      <xdr:rowOff>0</xdr:rowOff>
    </xdr:from>
    <xdr:to>
      <xdr:col>10</xdr:col>
      <xdr:colOff>420542</xdr:colOff>
      <xdr:row>2</xdr:row>
      <xdr:rowOff>1930400</xdr:rowOff>
    </xdr:to>
    <xdr:pic>
      <xdr:nvPicPr>
        <xdr:cNvPr id="2" name="Imagen 1" descr="Logo Orientagc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254000"/>
          <a:ext cx="6224443" cy="361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1</xdr:row>
      <xdr:rowOff>0</xdr:rowOff>
    </xdr:from>
    <xdr:to>
      <xdr:col>10</xdr:col>
      <xdr:colOff>331642</xdr:colOff>
      <xdr:row>2</xdr:row>
      <xdr:rowOff>1930400</xdr:rowOff>
    </xdr:to>
    <xdr:pic>
      <xdr:nvPicPr>
        <xdr:cNvPr id="2" name="Imagen 1" descr="Logo Orientagc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247650"/>
          <a:ext cx="7780193" cy="361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1</xdr:row>
      <xdr:rowOff>0</xdr:rowOff>
    </xdr:from>
    <xdr:to>
      <xdr:col>10</xdr:col>
      <xdr:colOff>331642</xdr:colOff>
      <xdr:row>2</xdr:row>
      <xdr:rowOff>1930400</xdr:rowOff>
    </xdr:to>
    <xdr:pic>
      <xdr:nvPicPr>
        <xdr:cNvPr id="2" name="Imagen 1" descr="Logo Orientagc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254000"/>
          <a:ext cx="7773843" cy="361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1</xdr:row>
      <xdr:rowOff>0</xdr:rowOff>
    </xdr:from>
    <xdr:to>
      <xdr:col>7</xdr:col>
      <xdr:colOff>115742</xdr:colOff>
      <xdr:row>2</xdr:row>
      <xdr:rowOff>1930400</xdr:rowOff>
    </xdr:to>
    <xdr:pic>
      <xdr:nvPicPr>
        <xdr:cNvPr id="2" name="Imagen 1" descr="Logo Orientagc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254000"/>
          <a:ext cx="6224443" cy="3619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la7" displayName="Tabla7" ref="B7:AI64" totalsRowShown="0" headerRowDxfId="95" tableBorderDxfId="94">
  <autoFilter ref="B7:AI64"/>
  <sortState ref="B8:AI64">
    <sortCondition descending="1" ref="B7:B64"/>
  </sortState>
  <tableColumns count="34">
    <tableColumn id="1" name="1" dataDxfId="93"/>
    <tableColumn id="2" name="2" dataDxfId="92"/>
    <tableColumn id="3" name="Tiempo 1ª" dataDxfId="91"/>
    <tableColumn id="4" name="Columna4" dataDxfId="90"/>
    <tableColumn id="5" name="Pos. 1" dataDxfId="89"/>
    <tableColumn id="6" name="Puntos 1º" dataDxfId="88"/>
    <tableColumn id="7" name="Tiempo 2ª" dataDxfId="87"/>
    <tableColumn id="8" name="Columna43" dataDxfId="86"/>
    <tableColumn id="9" name="Pos.2" dataDxfId="85"/>
    <tableColumn id="10" name="Puntos 2ª" dataDxfId="84"/>
    <tableColumn id="11" name="Tiempo 3ª" dataDxfId="83"/>
    <tableColumn id="12" name="Columna44" dataDxfId="82"/>
    <tableColumn id="13" name="Pos. 3" dataDxfId="81"/>
    <tableColumn id="14" name="Puntos 3ª" dataDxfId="80"/>
    <tableColumn id="15" name="Tiempo 4ª" dataDxfId="79"/>
    <tableColumn id="16" name="Columna45" dataDxfId="78"/>
    <tableColumn id="17" name="Pos. 4" dataDxfId="77"/>
    <tableColumn id="18" name="Puntos 4ª" dataDxfId="76"/>
    <tableColumn id="19" name="Tiempo 5ª" dataDxfId="75"/>
    <tableColumn id="20" name="Columna46" dataDxfId="74"/>
    <tableColumn id="21" name="Pos. 5" dataDxfId="73"/>
    <tableColumn id="22" name="Puntos 5ª" dataDxfId="72"/>
    <tableColumn id="23" name="Tiempo 6.1" dataDxfId="71"/>
    <tableColumn id="24" name="Pos. 6.1" dataDxfId="70"/>
    <tableColumn id="25" name="Tiempo 6.2" dataDxfId="69"/>
    <tableColumn id="26" name="Pos. 6.2" dataDxfId="68"/>
    <tableColumn id="27" name="Total" dataDxfId="67"/>
    <tableColumn id="28" name="Pos. 6.4" dataDxfId="66"/>
    <tableColumn id="29" name="-" dataDxfId="65"/>
    <tableColumn id="30" name="Maspalomas2" dataDxfId="64"/>
    <tableColumn id="35" name="Tiempo 5ª2" dataDxfId="63"/>
    <tableColumn id="36" name="Columna463" dataDxfId="62"/>
    <tableColumn id="37" name="Pos. 54" dataDxfId="61"/>
    <tableColumn id="38" name="Puntos 5ª5" dataDxfId="60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la73" displayName="Tabla73" ref="B7:AI33" totalsRowShown="0" headerRowDxfId="59" tableBorderDxfId="58">
  <autoFilter ref="B7:AI33"/>
  <sortState ref="B8:AI33">
    <sortCondition descending="1" ref="B7:B33"/>
  </sortState>
  <tableColumns count="34">
    <tableColumn id="1" name="1" dataDxfId="57"/>
    <tableColumn id="2" name="2" dataDxfId="56"/>
    <tableColumn id="3" name="Tiempo 1ª" dataDxfId="55"/>
    <tableColumn id="4" name="Columna4" dataDxfId="54"/>
    <tableColumn id="5" name="Pos. 1" dataDxfId="53"/>
    <tableColumn id="6" name="Puntos 1º" dataDxfId="52"/>
    <tableColumn id="7" name="Tiempo 2ª" dataDxfId="51"/>
    <tableColumn id="8" name="Columna43" dataDxfId="50"/>
    <tableColumn id="9" name="Pos. 2" dataDxfId="49"/>
    <tableColumn id="10" name="Puntos 2ª" dataDxfId="48"/>
    <tableColumn id="11" name="Tiempo 3ª" dataDxfId="47"/>
    <tableColumn id="12" name="Columna44" dataDxfId="46"/>
    <tableColumn id="13" name="Pos. 3" dataDxfId="45"/>
    <tableColumn id="14" name="Puntos 3ª" dataDxfId="44"/>
    <tableColumn id="15" name="Tiempo 4ª" dataDxfId="43"/>
    <tableColumn id="16" name="Columna45" dataDxfId="42"/>
    <tableColumn id="17" name="Pos. 4" dataDxfId="41"/>
    <tableColumn id="18" name="Puntos 4ª" dataDxfId="40"/>
    <tableColumn id="23" name="Tiempo 5ª" dataDxfId="39"/>
    <tableColumn id="24" name="Columna46" dataDxfId="38"/>
    <tableColumn id="25" name="Pos. 5" dataDxfId="37"/>
    <tableColumn id="26" name="Puntos 5ª" dataDxfId="36"/>
    <tableColumn id="19" name="Tiempo 6.1" dataDxfId="35"/>
    <tableColumn id="20" name="Pos. 6.1" dataDxfId="34"/>
    <tableColumn id="21" name="Tiempo 6.2" dataDxfId="33"/>
    <tableColumn id="22" name="Pos. 6.2" dataDxfId="32"/>
    <tableColumn id="27" name="Total" dataDxfId="31"/>
    <tableColumn id="28" name="Pos. 6.4" dataDxfId="30"/>
    <tableColumn id="29" name="-" dataDxfId="29"/>
    <tableColumn id="30" name="Maspalomas2" dataDxfId="28"/>
    <tableColumn id="31" name="Tiempo 5ª2" dataDxfId="27"/>
    <tableColumn id="32" name="Columna463" dataDxfId="26"/>
    <tableColumn id="33" name="Pos. 54" dataDxfId="25"/>
    <tableColumn id="34" name="Puntos 5ª5" dataDxfId="24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1" name="Tabla732" displayName="Tabla732" ref="B6:W17" totalsRowShown="0" headerRowDxfId="23" tableBorderDxfId="22">
  <autoFilter ref="B6:W17"/>
  <sortState ref="B7:W17">
    <sortCondition descending="1" ref="B6:B17"/>
  </sortState>
  <tableColumns count="22">
    <tableColumn id="1" name="1" dataDxfId="21"/>
    <tableColumn id="2" name="2" dataDxfId="20"/>
    <tableColumn id="3" name="Tiempo 1ª" dataDxfId="19"/>
    <tableColumn id="4" name="Columna4" dataDxfId="18"/>
    <tableColumn id="5" name="Pos. 1" dataDxfId="17"/>
    <tableColumn id="6" name="Puntos 1º" dataDxfId="16"/>
    <tableColumn id="7" name="Tiempo 2ª" dataDxfId="15"/>
    <tableColumn id="8" name="Columna43" dataDxfId="14"/>
    <tableColumn id="9" name="Pos. 2" dataDxfId="13"/>
    <tableColumn id="10" name="Puntos 2ª" dataDxfId="12"/>
    <tableColumn id="11" name="Tiempo 3ª" dataDxfId="11"/>
    <tableColumn id="12" name="Columna44" dataDxfId="10"/>
    <tableColumn id="13" name="Pos. 3" dataDxfId="9"/>
    <tableColumn id="14" name="Puntos 3ª" dataDxfId="8"/>
    <tableColumn id="15" name="Tiempo 4ª" dataDxfId="7"/>
    <tableColumn id="16" name="Columna45" dataDxfId="6"/>
    <tableColumn id="17" name="Pos. 4" dataDxfId="5"/>
    <tableColumn id="18" name="Puntos 4ª" dataDxfId="4"/>
    <tableColumn id="19" name="Tiempo 4ª2" dataDxfId="3"/>
    <tableColumn id="20" name="Columna46" dataDxfId="2"/>
    <tableColumn id="21" name="Pos. 5" dataDxfId="1"/>
    <tableColumn id="22" name="Puntos 4ª3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D68"/>
  <sheetViews>
    <sheetView tabSelected="1" topLeftCell="A4" workbookViewId="0">
      <selection activeCell="B17" sqref="B17"/>
    </sheetView>
  </sheetViews>
  <sheetFormatPr baseColWidth="10" defaultColWidth="10.83203125" defaultRowHeight="20" customHeight="1" x14ac:dyDescent="0"/>
  <cols>
    <col min="1" max="1" width="13.33203125" style="4" customWidth="1"/>
    <col min="2" max="2" width="12.5" style="4" customWidth="1"/>
    <col min="3" max="3" width="29.33203125" style="4" customWidth="1"/>
    <col min="4" max="4" width="11.83203125" style="8" customWidth="1"/>
    <col min="5" max="5" width="11.83203125" style="9" hidden="1" customWidth="1"/>
    <col min="6" max="6" width="8.33203125" style="4" customWidth="1"/>
    <col min="7" max="7" width="10.83203125" style="9" customWidth="1"/>
    <col min="8" max="8" width="11" style="4" customWidth="1"/>
    <col min="9" max="9" width="11.83203125" style="4" hidden="1" customWidth="1"/>
    <col min="10" max="10" width="8.33203125" style="4" customWidth="1"/>
    <col min="11" max="11" width="11.83203125" style="4" customWidth="1"/>
    <col min="12" max="12" width="12.1640625" style="8" customWidth="1"/>
    <col min="13" max="13" width="11.83203125" style="9" hidden="1" customWidth="1"/>
    <col min="14" max="14" width="8.33203125" style="4" customWidth="1"/>
    <col min="15" max="15" width="12" style="9" customWidth="1"/>
    <col min="16" max="16" width="11.5" style="8" customWidth="1"/>
    <col min="17" max="17" width="11.83203125" style="9" hidden="1" customWidth="1"/>
    <col min="18" max="18" width="8.33203125" style="4" customWidth="1"/>
    <col min="19" max="19" width="11.83203125" style="9" customWidth="1"/>
    <col min="20" max="20" width="10.83203125" style="4" customWidth="1"/>
    <col min="21" max="21" width="10.83203125" style="4" hidden="1" customWidth="1"/>
    <col min="22" max="22" width="7" style="4" customWidth="1"/>
    <col min="23" max="27" width="10.83203125" style="4" customWidth="1"/>
    <col min="28" max="28" width="13.33203125" style="4" customWidth="1"/>
    <col min="29" max="29" width="13.33203125" style="4" hidden="1" customWidth="1"/>
    <col min="30" max="31" width="12.6640625" style="4" customWidth="1"/>
    <col min="32" max="32" width="10.83203125" style="4"/>
    <col min="33" max="33" width="0" style="4" hidden="1" customWidth="1"/>
    <col min="34" max="16384" width="10.83203125" style="4"/>
  </cols>
  <sheetData>
    <row r="2" spans="1:264" ht="133" customHeight="1">
      <c r="K2" s="270" t="s">
        <v>95</v>
      </c>
      <c r="L2" s="270"/>
      <c r="M2" s="270"/>
      <c r="N2" s="270"/>
      <c r="O2" s="270"/>
      <c r="P2" s="270"/>
      <c r="Q2" s="270"/>
      <c r="R2" s="270"/>
      <c r="S2" s="270"/>
    </row>
    <row r="3" spans="1:264" ht="153" customHeight="1">
      <c r="J3" s="18"/>
      <c r="L3" s="18"/>
      <c r="M3" s="18"/>
      <c r="N3" s="19"/>
      <c r="O3" s="20" t="s">
        <v>94</v>
      </c>
      <c r="P3" s="271">
        <f ca="1">TODAY()</f>
        <v>41179</v>
      </c>
      <c r="Q3" s="271"/>
      <c r="R3" s="271"/>
      <c r="S3" s="271"/>
    </row>
    <row r="4" spans="1:264" ht="20" customHeight="1" thickBot="1"/>
    <row r="5" spans="1:264" ht="20" customHeight="1" thickBot="1">
      <c r="A5" s="278" t="s">
        <v>200</v>
      </c>
      <c r="B5" s="278" t="s">
        <v>157</v>
      </c>
      <c r="C5" s="280" t="s">
        <v>93</v>
      </c>
      <c r="D5" s="272" t="s">
        <v>203</v>
      </c>
      <c r="E5" s="273"/>
      <c r="F5" s="273"/>
      <c r="G5" s="274"/>
      <c r="H5" s="272" t="s">
        <v>204</v>
      </c>
      <c r="I5" s="273"/>
      <c r="J5" s="273"/>
      <c r="K5" s="274"/>
      <c r="L5" s="272" t="s">
        <v>201</v>
      </c>
      <c r="M5" s="273"/>
      <c r="N5" s="273"/>
      <c r="O5" s="274"/>
      <c r="P5" s="272" t="s">
        <v>202</v>
      </c>
      <c r="Q5" s="273"/>
      <c r="R5" s="273"/>
      <c r="S5" s="274"/>
      <c r="T5" s="272" t="s">
        <v>238</v>
      </c>
      <c r="U5" s="273"/>
      <c r="V5" s="273"/>
      <c r="W5" s="274"/>
      <c r="X5" s="275" t="s">
        <v>252</v>
      </c>
      <c r="Y5" s="276"/>
      <c r="Z5" s="276"/>
      <c r="AA5" s="276"/>
      <c r="AB5" s="276"/>
      <c r="AC5" s="276"/>
      <c r="AD5" s="276"/>
      <c r="AE5" s="276"/>
      <c r="AF5" s="272" t="s">
        <v>276</v>
      </c>
      <c r="AG5" s="273"/>
      <c r="AH5" s="273"/>
      <c r="AI5" s="274"/>
    </row>
    <row r="6" spans="1:264" s="12" customFormat="1" ht="21" customHeight="1" thickBot="1">
      <c r="A6" s="279"/>
      <c r="B6" s="279"/>
      <c r="C6" s="281"/>
      <c r="D6" s="275"/>
      <c r="E6" s="276"/>
      <c r="F6" s="276"/>
      <c r="G6" s="277"/>
      <c r="H6" s="275"/>
      <c r="I6" s="276"/>
      <c r="J6" s="276"/>
      <c r="K6" s="277"/>
      <c r="L6" s="275"/>
      <c r="M6" s="276"/>
      <c r="N6" s="276"/>
      <c r="O6" s="277"/>
      <c r="P6" s="275"/>
      <c r="Q6" s="276"/>
      <c r="R6" s="276"/>
      <c r="S6" s="277"/>
      <c r="T6" s="275"/>
      <c r="U6" s="276"/>
      <c r="V6" s="276"/>
      <c r="W6" s="277"/>
      <c r="X6" s="272" t="s">
        <v>253</v>
      </c>
      <c r="Y6" s="273"/>
      <c r="Z6" s="272" t="s">
        <v>254</v>
      </c>
      <c r="AA6" s="273"/>
      <c r="AB6" s="187" t="s">
        <v>266</v>
      </c>
      <c r="AC6" s="187"/>
      <c r="AD6" s="187" t="s">
        <v>1</v>
      </c>
      <c r="AE6" s="187" t="s">
        <v>251</v>
      </c>
      <c r="AF6" s="275"/>
      <c r="AG6" s="276"/>
      <c r="AH6" s="276"/>
      <c r="AI6" s="277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</row>
    <row r="7" spans="1:264" s="10" customFormat="1" ht="20" customHeight="1" thickBot="1">
      <c r="A7" s="16"/>
      <c r="B7" s="30" t="s">
        <v>186</v>
      </c>
      <c r="C7" s="30" t="s">
        <v>187</v>
      </c>
      <c r="D7" s="26" t="s">
        <v>192</v>
      </c>
      <c r="E7" s="28" t="s">
        <v>185</v>
      </c>
      <c r="F7" s="29" t="s">
        <v>232</v>
      </c>
      <c r="G7" s="28" t="s">
        <v>191</v>
      </c>
      <c r="H7" s="56" t="s">
        <v>193</v>
      </c>
      <c r="I7" s="57" t="s">
        <v>188</v>
      </c>
      <c r="J7" s="58" t="s">
        <v>231</v>
      </c>
      <c r="K7" s="57" t="s">
        <v>195</v>
      </c>
      <c r="L7" s="27" t="s">
        <v>196</v>
      </c>
      <c r="M7" s="28" t="s">
        <v>189</v>
      </c>
      <c r="N7" s="29" t="s">
        <v>233</v>
      </c>
      <c r="O7" s="28" t="s">
        <v>197</v>
      </c>
      <c r="P7" s="56" t="s">
        <v>198</v>
      </c>
      <c r="Q7" s="57" t="s">
        <v>190</v>
      </c>
      <c r="R7" s="58" t="s">
        <v>234</v>
      </c>
      <c r="S7" s="57" t="s">
        <v>194</v>
      </c>
      <c r="T7" s="155" t="s">
        <v>240</v>
      </c>
      <c r="U7" s="155" t="s">
        <v>236</v>
      </c>
      <c r="V7" s="155" t="s">
        <v>237</v>
      </c>
      <c r="W7" s="155" t="s">
        <v>241</v>
      </c>
      <c r="X7" s="155" t="s">
        <v>263</v>
      </c>
      <c r="Y7" s="155" t="s">
        <v>261</v>
      </c>
      <c r="Z7" s="155" t="s">
        <v>264</v>
      </c>
      <c r="AA7" s="155" t="s">
        <v>260</v>
      </c>
      <c r="AB7" s="155" t="s">
        <v>265</v>
      </c>
      <c r="AC7" s="155" t="s">
        <v>262</v>
      </c>
      <c r="AD7" s="155" t="s">
        <v>269</v>
      </c>
      <c r="AE7" s="155" t="s">
        <v>267</v>
      </c>
      <c r="AF7" s="155" t="s">
        <v>272</v>
      </c>
      <c r="AG7" s="155" t="s">
        <v>273</v>
      </c>
      <c r="AH7" s="155" t="s">
        <v>274</v>
      </c>
      <c r="AI7" s="155" t="s">
        <v>275</v>
      </c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</row>
    <row r="8" spans="1:264" s="11" customFormat="1" ht="20" customHeight="1" thickBot="1">
      <c r="A8" s="25" t="s">
        <v>2</v>
      </c>
      <c r="B8" s="31">
        <f>G8+K8+O8+S8+W8+Tabla7[[#This Row],[-]]+Tabla7[[#This Row],[Puntos 5ª5]]</f>
        <v>612.73229700960405</v>
      </c>
      <c r="C8" s="32" t="s">
        <v>225</v>
      </c>
      <c r="D8" s="117">
        <v>1.7118055555555556E-2</v>
      </c>
      <c r="E8" s="118">
        <f>(HOUR(D8)*60)+MINUTE(D8)+(SECOND(D8)/60)</f>
        <v>24.65</v>
      </c>
      <c r="F8" s="119" t="s">
        <v>31</v>
      </c>
      <c r="G8" s="120">
        <f>(Tiempos!C5*100)/E8</f>
        <v>78.093306288032466</v>
      </c>
      <c r="H8" s="59">
        <v>5.9571759259259262E-2</v>
      </c>
      <c r="I8" s="60">
        <f>(HOUR(H8)*60)+MINUTE(H8)+(SECOND(H8)/60)</f>
        <v>85.783333333333331</v>
      </c>
      <c r="J8" s="61" t="s">
        <v>5</v>
      </c>
      <c r="K8" s="62">
        <f>(Tiempos!C6*100)/I8</f>
        <v>90.829609481251225</v>
      </c>
      <c r="L8" s="52">
        <v>1.3553240740740741E-2</v>
      </c>
      <c r="M8" s="34">
        <f>(HOUR(L8)*60)+MINUTE(L8)+(SECOND(L8)/60)</f>
        <v>19.516666666666666</v>
      </c>
      <c r="N8" s="35" t="s">
        <v>5</v>
      </c>
      <c r="O8" s="49">
        <f>(Tiempos!C7*100)/M8</f>
        <v>91.545687446626829</v>
      </c>
      <c r="P8" s="59">
        <v>8.0590277777777775E-2</v>
      </c>
      <c r="Q8" s="60">
        <f>(HOUR(P8)*60)+MINUTE(P8)+(SECOND(P8)/60)</f>
        <v>116.05</v>
      </c>
      <c r="R8" s="61" t="s">
        <v>3</v>
      </c>
      <c r="S8" s="62">
        <f>(Tiempos!C8*100)/Q8</f>
        <v>87.11762171477811</v>
      </c>
      <c r="T8" s="133">
        <v>2.7939814814814817E-2</v>
      </c>
      <c r="U8" s="134">
        <f>(HOUR(T8)*60)+MINUTE(T8)+(SECOND(T8)/60)</f>
        <v>40.233333333333334</v>
      </c>
      <c r="V8" s="224" t="s">
        <v>2</v>
      </c>
      <c r="W8" s="135">
        <f>(Tiempos!C9*100)/U8</f>
        <v>100</v>
      </c>
      <c r="X8" s="133">
        <v>7.6388888888888886E-3</v>
      </c>
      <c r="Y8" s="191" t="s">
        <v>3</v>
      </c>
      <c r="Z8" s="192">
        <v>2.3206018518518515E-2</v>
      </c>
      <c r="AA8" s="193" t="s">
        <v>22</v>
      </c>
      <c r="AB8" s="203">
        <f>X8+Z8</f>
        <v>3.0844907407407404E-2</v>
      </c>
      <c r="AC8" s="209">
        <f>(HOUR(AB8)*60)+MINUTE(AB8)+(SECOND(AB8)/60)</f>
        <v>44.416666666666664</v>
      </c>
      <c r="AD8" s="210">
        <f>(Tiempos!C12*100)/AC8</f>
        <v>79.174484052532833</v>
      </c>
      <c r="AE8" s="206" t="s">
        <v>4</v>
      </c>
      <c r="AF8" s="133">
        <v>4.5624999999999999E-2</v>
      </c>
      <c r="AG8" s="134">
        <f>(HOUR(AF8)*60)+MINUTE(AF8)+(SECOND(AF8)/60)</f>
        <v>65.7</v>
      </c>
      <c r="AH8" s="224" t="s">
        <v>4</v>
      </c>
      <c r="AI8" s="135">
        <f>(Tiempos!C13*100)/AG8</f>
        <v>85.971588026382534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</row>
    <row r="9" spans="1:264" ht="20" customHeight="1" thickBot="1">
      <c r="A9" s="25" t="s">
        <v>3</v>
      </c>
      <c r="B9" s="31">
        <f>G9+K9+O9+S9+W9+Tabla7[[#This Row],[-]]+Tabla7[[#This Row],[Puntos 5ª5]]</f>
        <v>592.22344427958456</v>
      </c>
      <c r="C9" s="32" t="s">
        <v>215</v>
      </c>
      <c r="D9" s="121">
        <v>1.5555555555555553E-2</v>
      </c>
      <c r="E9" s="122">
        <f>(HOUR(D9)*60)+MINUTE(D9)+(SECOND(D9)/60)</f>
        <v>22.4</v>
      </c>
      <c r="F9" s="123" t="s">
        <v>26</v>
      </c>
      <c r="G9" s="124">
        <f>(Tiempos!C5*100)/E9</f>
        <v>85.9375</v>
      </c>
      <c r="H9" s="63">
        <v>5.4108796296296301E-2</v>
      </c>
      <c r="I9" s="38">
        <f>(HOUR(H9)*60)+MINUTE(H9)+(SECOND(H9)/60)</f>
        <v>77.916666666666671</v>
      </c>
      <c r="J9" s="39" t="s">
        <v>2</v>
      </c>
      <c r="K9" s="40">
        <f>(Tiempos!C6*100)/I9</f>
        <v>100</v>
      </c>
      <c r="L9" s="53">
        <v>1.4988425925925926E-2</v>
      </c>
      <c r="M9" s="36">
        <f>(HOUR(L9)*60)+MINUTE(L9)+(SECOND(L9)/60)</f>
        <v>21.583333333333332</v>
      </c>
      <c r="N9" s="37" t="s">
        <v>22</v>
      </c>
      <c r="O9" s="50">
        <f>(Tiempos!C7*100)/M9</f>
        <v>82.779922779922785</v>
      </c>
      <c r="P9" s="63">
        <v>7.0208333333333331E-2</v>
      </c>
      <c r="Q9" s="38">
        <f>(HOUR(P9)*60)+MINUTE(P9)+(SECOND(P9)/60)</f>
        <v>101.1</v>
      </c>
      <c r="R9" s="39" t="s">
        <v>2</v>
      </c>
      <c r="S9" s="40">
        <f>(Tiempos!C8*100)/Q9</f>
        <v>100</v>
      </c>
      <c r="T9" s="136">
        <v>3.4953703703703702E-2</v>
      </c>
      <c r="U9" s="36">
        <f>(HOUR(T9)*60)+MINUTE(T9)+(SECOND(T9)/60)</f>
        <v>50.333333333333336</v>
      </c>
      <c r="V9" s="144" t="s">
        <v>23</v>
      </c>
      <c r="W9" s="83">
        <f>(Tiempos!C9*100)/U9</f>
        <v>79.933774834437088</v>
      </c>
      <c r="X9" s="136">
        <v>9.6990740740740735E-3</v>
      </c>
      <c r="Y9" s="189" t="s">
        <v>25</v>
      </c>
      <c r="Z9" s="194">
        <v>2.5104166666666664E-2</v>
      </c>
      <c r="AA9" s="195" t="s">
        <v>24</v>
      </c>
      <c r="AB9" s="204">
        <f>X9+Z9</f>
        <v>3.4803240740740739E-2</v>
      </c>
      <c r="AC9" s="211">
        <f>(HOUR(AB9)*60)+MINUTE(AB9)+(SECOND(AB9)/60)</f>
        <v>50.116666666666667</v>
      </c>
      <c r="AD9" s="212">
        <f>(Tiempos!C12*100)/AC9</f>
        <v>70.169604256734289</v>
      </c>
      <c r="AE9" s="207" t="s">
        <v>24</v>
      </c>
      <c r="AF9" s="136">
        <v>5.3437499999999999E-2</v>
      </c>
      <c r="AG9" s="36">
        <f>(HOUR(AF9)*60)+MINUTE(AF9)+(SECOND(AF9)/60)</f>
        <v>76.95</v>
      </c>
      <c r="AH9" s="37" t="s">
        <v>27</v>
      </c>
      <c r="AI9" s="83">
        <f>(Tiempos!C13*100)/AG9</f>
        <v>73.402642408490351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</row>
    <row r="10" spans="1:264" s="11" customFormat="1" ht="20" customHeight="1" thickBot="1">
      <c r="A10" s="25" t="s">
        <v>5</v>
      </c>
      <c r="B10" s="31">
        <f>G10+K10+O10+S10+W10+Tabla7[[#This Row],[-]]+Tabla7[[#This Row],[Puntos 5ª5]]</f>
        <v>515.11329572818909</v>
      </c>
      <c r="C10" s="32" t="s">
        <v>224</v>
      </c>
      <c r="D10" s="121">
        <v>1.6122685185185184E-2</v>
      </c>
      <c r="E10" s="122">
        <f>(HOUR(D10)*60)+MINUTE(D10)+(SECOND(D10)/60)</f>
        <v>23.216666666666665</v>
      </c>
      <c r="F10" s="123" t="s">
        <v>27</v>
      </c>
      <c r="G10" s="124">
        <f>(Tiempos!C5*100)/E10</f>
        <v>82.914572864321613</v>
      </c>
      <c r="H10" s="63">
        <v>7.3506944444444444E-2</v>
      </c>
      <c r="I10" s="38">
        <f>(HOUR(H10)*60)+MINUTE(H10)+(SECOND(H10)/60)</f>
        <v>105.85</v>
      </c>
      <c r="J10" s="39" t="s">
        <v>26</v>
      </c>
      <c r="K10" s="40">
        <f>(Tiempos!C6*100)/I10</f>
        <v>73.610455046449388</v>
      </c>
      <c r="L10" s="53">
        <v>1.4826388888888889E-2</v>
      </c>
      <c r="M10" s="36">
        <f>(HOUR(L10)*60)+MINUTE(L10)+(SECOND(L10)/60)</f>
        <v>21.35</v>
      </c>
      <c r="N10" s="35" t="s">
        <v>4</v>
      </c>
      <c r="O10" s="50">
        <f>(Tiempos!C7*100)/M10</f>
        <v>83.684621389539416</v>
      </c>
      <c r="P10" s="63"/>
      <c r="Q10" s="38"/>
      <c r="R10" s="39"/>
      <c r="S10" s="40"/>
      <c r="T10" s="136">
        <v>2.8229166666666666E-2</v>
      </c>
      <c r="U10" s="36">
        <f>(HOUR(T10)*60)+MINUTE(T10)+(SECOND(T10)/60)</f>
        <v>40.65</v>
      </c>
      <c r="V10" s="153" t="s">
        <v>3</v>
      </c>
      <c r="W10" s="83">
        <f>(Tiempos!C9*100)/U10</f>
        <v>98.974989749897503</v>
      </c>
      <c r="X10" s="136">
        <v>7.9861111111111122E-3</v>
      </c>
      <c r="Y10" s="184" t="s">
        <v>4</v>
      </c>
      <c r="Z10" s="194">
        <v>1.9942129629629629E-2</v>
      </c>
      <c r="AA10" s="196" t="s">
        <v>3</v>
      </c>
      <c r="AB10" s="204">
        <f>X10+Z10</f>
        <v>2.792824074074074E-2</v>
      </c>
      <c r="AC10" s="211">
        <f>(HOUR(AB10)*60)+MINUTE(AB10)+(SECOND(AB10)/60)</f>
        <v>40.216666666666669</v>
      </c>
      <c r="AD10" s="212">
        <f>(Tiempos!C12*100)/AC10</f>
        <v>87.443016991297128</v>
      </c>
      <c r="AE10" s="207" t="s">
        <v>3</v>
      </c>
      <c r="AF10" s="136">
        <v>4.4328703703703703E-2</v>
      </c>
      <c r="AG10" s="36">
        <f>(HOUR(AF10)*60)+MINUTE(AF10)+(SECOND(AF10)/60)</f>
        <v>63.833333333333336</v>
      </c>
      <c r="AH10" s="37" t="s">
        <v>5</v>
      </c>
      <c r="AI10" s="83">
        <f>(Tiempos!C13*100)/AG10</f>
        <v>88.485639686684067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</row>
    <row r="11" spans="1:264" ht="20" customHeight="1" thickBot="1">
      <c r="A11" s="25" t="s">
        <v>4</v>
      </c>
      <c r="B11" s="31">
        <f>G11+K11+O11+S11+W11+Tabla7[[#This Row],[-]]+Tabla7[[#This Row],[Puntos 5ª5]]</f>
        <v>448.38722209478527</v>
      </c>
      <c r="C11" s="32" t="s">
        <v>49</v>
      </c>
      <c r="D11" s="121" t="s">
        <v>92</v>
      </c>
      <c r="E11" s="122"/>
      <c r="F11" s="123"/>
      <c r="G11" s="124">
        <v>100</v>
      </c>
      <c r="H11" s="63">
        <v>6.3125000000000001E-2</v>
      </c>
      <c r="I11" s="38">
        <f>(HOUR(H11)*60)+MINUTE(H11)+(SECOND(H11)/60)</f>
        <v>90.9</v>
      </c>
      <c r="J11" s="39" t="s">
        <v>22</v>
      </c>
      <c r="K11" s="40">
        <f>(Tiempos!C6*100)/I11</f>
        <v>85.716905023835722</v>
      </c>
      <c r="L11" s="53">
        <v>1.2407407407407409E-2</v>
      </c>
      <c r="M11" s="36">
        <f>(HOUR(L11)*60)+MINUTE(L11)+(SECOND(L11)/60)</f>
        <v>17.866666666666667</v>
      </c>
      <c r="N11" s="37" t="s">
        <v>2</v>
      </c>
      <c r="O11" s="50">
        <f>(Tiempos!C7*100)/M11</f>
        <v>100</v>
      </c>
      <c r="P11" s="63">
        <v>8.6689814814814817E-2</v>
      </c>
      <c r="Q11" s="38">
        <f>(HOUR(P11)*60)+MINUTE(P11)+(SECOND(P11)/60)</f>
        <v>124.83333333333333</v>
      </c>
      <c r="R11" s="39" t="s">
        <v>4</v>
      </c>
      <c r="S11" s="40">
        <f>(Tiempos!C8*100)/Q11</f>
        <v>80.987983978638184</v>
      </c>
      <c r="T11" s="136"/>
      <c r="U11" s="36"/>
      <c r="V11" s="37"/>
      <c r="W11" s="83"/>
      <c r="X11" s="136"/>
      <c r="Y11" s="188"/>
      <c r="Z11" s="194"/>
      <c r="AA11" s="197"/>
      <c r="AB11" s="204"/>
      <c r="AC11" s="211"/>
      <c r="AD11" s="212"/>
      <c r="AE11" s="207"/>
      <c r="AF11" s="179">
        <v>4.8020833333333339E-2</v>
      </c>
      <c r="AG11" s="36">
        <f>(HOUR(AF11)*60)+MINUTE(AF11)+(SECOND(AF11)/60)</f>
        <v>69.150000000000006</v>
      </c>
      <c r="AH11" s="37" t="s">
        <v>22</v>
      </c>
      <c r="AI11" s="83">
        <f>(Tiempos!C13*100)/AG11</f>
        <v>81.682333092311396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</row>
    <row r="12" spans="1:264" s="11" customFormat="1" ht="20" customHeight="1" thickBot="1">
      <c r="A12" s="25" t="s">
        <v>22</v>
      </c>
      <c r="B12" s="31">
        <f>G12+K12+O12+S12+W12+Tabla7[[#This Row],[-]]+Tabla7[[#This Row],[Puntos 5ª5]]</f>
        <v>424.86357314646079</v>
      </c>
      <c r="C12" s="32" t="s">
        <v>223</v>
      </c>
      <c r="D12" s="121">
        <v>1.5069444444444443E-2</v>
      </c>
      <c r="E12" s="122">
        <f>(HOUR(D12)*60)+MINUTE(D12)+(SECOND(D12)/60)</f>
        <v>21.7</v>
      </c>
      <c r="F12" s="123" t="s">
        <v>22</v>
      </c>
      <c r="G12" s="124">
        <f>(Tiempos!C5*100)/E12</f>
        <v>88.709677419354847</v>
      </c>
      <c r="H12" s="63"/>
      <c r="I12" s="38"/>
      <c r="J12" s="39"/>
      <c r="K12" s="40"/>
      <c r="L12" s="53">
        <v>1.53125E-2</v>
      </c>
      <c r="M12" s="36">
        <f>(HOUR(L12)*60)+MINUTE(L12)+(SECOND(L12)/60)</f>
        <v>22.05</v>
      </c>
      <c r="N12" s="35" t="s">
        <v>23</v>
      </c>
      <c r="O12" s="50">
        <f>(Tiempos!C7*100)/M12</f>
        <v>81.02796674225246</v>
      </c>
      <c r="P12" s="63"/>
      <c r="Q12" s="38"/>
      <c r="R12" s="39"/>
      <c r="S12" s="40"/>
      <c r="T12" s="136">
        <v>3.050925925925926E-2</v>
      </c>
      <c r="U12" s="36">
        <f>(HOUR(T12)*60)+MINUTE(T12)+(SECOND(T12)/60)</f>
        <v>43.93333333333333</v>
      </c>
      <c r="V12" s="153" t="s">
        <v>5</v>
      </c>
      <c r="W12" s="83">
        <f>(Tiempos!C9*100)/U12</f>
        <v>91.578148710166928</v>
      </c>
      <c r="X12" s="179">
        <v>8.2060185185185187E-3</v>
      </c>
      <c r="Y12" s="185" t="s">
        <v>22</v>
      </c>
      <c r="Z12" s="194">
        <v>2.0590277777777777E-2</v>
      </c>
      <c r="AA12" s="197" t="s">
        <v>5</v>
      </c>
      <c r="AB12" s="204">
        <f>X12+Z12</f>
        <v>2.8796296296296296E-2</v>
      </c>
      <c r="AC12" s="211">
        <f>(HOUR(AB12)*60)+MINUTE(AB12)+(SECOND(AB12)/60)</f>
        <v>41.466666666666669</v>
      </c>
      <c r="AD12" s="212">
        <f>(Tiempos!C12*100)/AC12</f>
        <v>84.80707395498392</v>
      </c>
      <c r="AE12" s="207" t="s">
        <v>5</v>
      </c>
      <c r="AF12" s="136">
        <v>4.9814814814814812E-2</v>
      </c>
      <c r="AG12" s="36">
        <f>(HOUR(AF12)*60)+MINUTE(AF12)+(SECOND(AF12)/60)</f>
        <v>71.733333333333334</v>
      </c>
      <c r="AH12" s="37" t="s">
        <v>24</v>
      </c>
      <c r="AI12" s="83">
        <f>(Tiempos!C13*100)/AG12</f>
        <v>78.740706319702596</v>
      </c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</row>
    <row r="13" spans="1:264" ht="20" customHeight="1" thickBot="1">
      <c r="A13" s="25" t="s">
        <v>23</v>
      </c>
      <c r="B13" s="31">
        <f>G13+K13+O13+S13+W13+Tabla7[[#This Row],[-]]+Tabla7[[#This Row],[Puntos 5ª5]]</f>
        <v>418.23634762779665</v>
      </c>
      <c r="C13" s="32" t="s">
        <v>216</v>
      </c>
      <c r="D13" s="121">
        <v>1.982638888888889E-2</v>
      </c>
      <c r="E13" s="122">
        <f>(HOUR(D13)*60)+MINUTE(D13)+(SECOND(D13)/60)</f>
        <v>28.55</v>
      </c>
      <c r="F13" s="123" t="s">
        <v>34</v>
      </c>
      <c r="G13" s="124">
        <f>(Tiempos!C5*100)/E13</f>
        <v>67.425569176882661</v>
      </c>
      <c r="H13" s="63" t="s">
        <v>58</v>
      </c>
      <c r="I13" s="38" t="s">
        <v>73</v>
      </c>
      <c r="J13" s="41" t="s">
        <v>73</v>
      </c>
      <c r="K13" s="40">
        <v>20</v>
      </c>
      <c r="L13" s="53">
        <v>1.3460648148148147E-2</v>
      </c>
      <c r="M13" s="36">
        <f>(HOUR(L13)*60)+MINUTE(L13)+(SECOND(L13)/60)</f>
        <v>19.383333333333333</v>
      </c>
      <c r="N13" s="37" t="s">
        <v>3</v>
      </c>
      <c r="O13" s="50">
        <f>(Tiempos!C7*100)/M13</f>
        <v>92.175408426483244</v>
      </c>
      <c r="P13" s="63">
        <v>9.3182870370370374E-2</v>
      </c>
      <c r="Q13" s="38">
        <f>(HOUR(P13)*60)+MINUTE(P13)+(SECOND(P13)/60)</f>
        <v>134.18333333333334</v>
      </c>
      <c r="R13" s="39" t="s">
        <v>22</v>
      </c>
      <c r="S13" s="40">
        <f>(Tiempos!C8*100)/Q13</f>
        <v>75.344677679791332</v>
      </c>
      <c r="T13" s="136">
        <v>3.290509259259259E-2</v>
      </c>
      <c r="U13" s="36">
        <f>(HOUR(T13)*60)+MINUTE(T13)+(SECOND(T13)/60)</f>
        <v>47.383333333333333</v>
      </c>
      <c r="V13" s="144" t="s">
        <v>4</v>
      </c>
      <c r="W13" s="83">
        <f>(Tiempos!C9*100)/U13</f>
        <v>84.910306014773127</v>
      </c>
      <c r="X13" s="136">
        <v>1.0324074074074074E-2</v>
      </c>
      <c r="Y13" s="189" t="s">
        <v>27</v>
      </c>
      <c r="Z13" s="194">
        <v>2.0833333333333332E-2</v>
      </c>
      <c r="AA13" s="195" t="s">
        <v>4</v>
      </c>
      <c r="AB13" s="204">
        <f>X13+Z13</f>
        <v>3.1157407407407404E-2</v>
      </c>
      <c r="AC13" s="211">
        <f>(HOUR(AB13)*60)+MINUTE(AB13)+(SECOND(AB13)/60)</f>
        <v>44.866666666666667</v>
      </c>
      <c r="AD13" s="212">
        <f>(Tiempos!C12*100)/AC13</f>
        <v>78.380386329866269</v>
      </c>
      <c r="AE13" s="207" t="s">
        <v>22</v>
      </c>
      <c r="AF13" s="136"/>
      <c r="AG13" s="36"/>
      <c r="AH13" s="37"/>
      <c r="AI13" s="83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</row>
    <row r="14" spans="1:264" s="11" customFormat="1" ht="20" customHeight="1" thickBot="1">
      <c r="A14" s="25" t="s">
        <v>24</v>
      </c>
      <c r="B14" s="31">
        <f>G14+K14+O14+S14+W14+Tabla7[[#This Row],[-]]+Tabla7[[#This Row],[Puntos 5ª5]]</f>
        <v>374.06695755366343</v>
      </c>
      <c r="C14" s="32" t="s">
        <v>218</v>
      </c>
      <c r="D14" s="121">
        <v>1.545138888888889E-2</v>
      </c>
      <c r="E14" s="122">
        <f>(HOUR(D14)*60)+MINUTE(D14)+(SECOND(D14)/60)</f>
        <v>22.25</v>
      </c>
      <c r="F14" s="123" t="s">
        <v>24</v>
      </c>
      <c r="G14" s="124">
        <f>(Tiempos!C5*100)/E14</f>
        <v>86.516853932584269</v>
      </c>
      <c r="H14" s="63">
        <v>6.177083333333333E-2</v>
      </c>
      <c r="I14" s="38">
        <f>(HOUR(H14)*60)+MINUTE(H14)+(SECOND(H14)/60)</f>
        <v>88.95</v>
      </c>
      <c r="J14" s="39" t="s">
        <v>4</v>
      </c>
      <c r="K14" s="40">
        <f>(Tiempos!C6*100)/I14</f>
        <v>87.596027730934978</v>
      </c>
      <c r="L14" s="53"/>
      <c r="M14" s="36"/>
      <c r="N14" s="35"/>
      <c r="O14" s="50"/>
      <c r="P14" s="63">
        <v>0.10355324074074074</v>
      </c>
      <c r="Q14" s="38">
        <f>(HOUR(P14)*60)+MINUTE(P14)+(SECOND(P14)/60)</f>
        <v>149.11666666666667</v>
      </c>
      <c r="R14" s="39" t="s">
        <v>25</v>
      </c>
      <c r="S14" s="40">
        <f>(Tiempos!C8*100)/Q14</f>
        <v>67.799262322566221</v>
      </c>
      <c r="T14" s="136"/>
      <c r="U14" s="36"/>
      <c r="V14" s="37"/>
      <c r="W14" s="83"/>
      <c r="X14" s="136">
        <v>7.8935185185185185E-3</v>
      </c>
      <c r="Y14" s="185" t="s">
        <v>5</v>
      </c>
      <c r="Z14" s="194">
        <v>2.5983796296296297E-2</v>
      </c>
      <c r="AA14" s="197" t="s">
        <v>26</v>
      </c>
      <c r="AB14" s="204">
        <f>X14+Z14</f>
        <v>3.3877314814814818E-2</v>
      </c>
      <c r="AC14" s="211">
        <f>(HOUR(AB14)*60)+MINUTE(AB14)+(SECOND(AB14)/60)</f>
        <v>48.783333333333331</v>
      </c>
      <c r="AD14" s="212">
        <f>(Tiempos!C12*100)/AC14</f>
        <v>72.087461564742057</v>
      </c>
      <c r="AE14" s="207" t="s">
        <v>23</v>
      </c>
      <c r="AF14" s="179">
        <v>6.5300925925925915E-2</v>
      </c>
      <c r="AG14" s="36">
        <f>(HOUR(AF14)*60)+MINUTE(AF14)+(SECOND(AF14)/60)</f>
        <v>94.033333333333331</v>
      </c>
      <c r="AH14" s="37" t="s">
        <v>32</v>
      </c>
      <c r="AI14" s="83">
        <f>(Tiempos!C13*100)/AG14</f>
        <v>60.067352002835875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</row>
    <row r="15" spans="1:264" ht="20" customHeight="1" thickBot="1">
      <c r="A15" s="25" t="s">
        <v>25</v>
      </c>
      <c r="B15" s="31">
        <f>G15+K15+O15+S15+W15+Tabla7[[#This Row],[-]]+Tabla7[[#This Row],[Puntos 5ª5]]</f>
        <v>338.12581855653315</v>
      </c>
      <c r="C15" s="32" t="s">
        <v>11</v>
      </c>
      <c r="D15" s="121">
        <v>1.7083333333333336E-2</v>
      </c>
      <c r="E15" s="122">
        <f>(HOUR(D15)*60)+MINUTE(D15)+(SECOND(D15)/60)</f>
        <v>24.6</v>
      </c>
      <c r="F15" s="123" t="s">
        <v>30</v>
      </c>
      <c r="G15" s="124">
        <f>(Tiempos!C5*100)/E15</f>
        <v>78.252032520325201</v>
      </c>
      <c r="H15" s="63"/>
      <c r="I15" s="38"/>
      <c r="J15" s="39"/>
      <c r="K15" s="40"/>
      <c r="L15" s="53"/>
      <c r="M15" s="36"/>
      <c r="N15" s="37"/>
      <c r="O15" s="50"/>
      <c r="P15" s="63">
        <v>0.14276620370370371</v>
      </c>
      <c r="Q15" s="38">
        <f>(HOUR(P15)*60)+MINUTE(P15)+(SECOND(P15)/60)</f>
        <v>205.58333333333334</v>
      </c>
      <c r="R15" s="39" t="s">
        <v>27</v>
      </c>
      <c r="S15" s="40">
        <f>(Tiempos!C8*100)/Q15</f>
        <v>49.177138224564246</v>
      </c>
      <c r="T15" s="136">
        <v>3.6932870370370366E-2</v>
      </c>
      <c r="U15" s="36">
        <f>(HOUR(T15)*60)+MINUTE(T15)+(SECOND(T15)/60)</f>
        <v>53.18333333333333</v>
      </c>
      <c r="V15" s="37" t="s">
        <v>25</v>
      </c>
      <c r="W15" s="83">
        <f>(Tiempos!C9*100)/U15</f>
        <v>75.650266374177377</v>
      </c>
      <c r="X15" s="136">
        <v>9.8495370370370369E-3</v>
      </c>
      <c r="Y15" s="188" t="s">
        <v>26</v>
      </c>
      <c r="Z15" s="194">
        <v>2.8726851851851851E-2</v>
      </c>
      <c r="AA15" s="197" t="s">
        <v>28</v>
      </c>
      <c r="AB15" s="204">
        <f>X15+Z15</f>
        <v>3.8576388888888889E-2</v>
      </c>
      <c r="AC15" s="211">
        <f>(HOUR(AB15)*60)+MINUTE(AB15)+(SECOND(AB15)/60)</f>
        <v>55.55</v>
      </c>
      <c r="AD15" s="212">
        <f>(Tiempos!C12*100)/AC15</f>
        <v>63.306330633063304</v>
      </c>
      <c r="AE15" s="207" t="s">
        <v>26</v>
      </c>
      <c r="AF15" s="136">
        <v>5.4675925925925926E-2</v>
      </c>
      <c r="AG15" s="36">
        <f>(HOUR(AF15)*60)+MINUTE(AF15)+(SECOND(AF15)/60)</f>
        <v>78.733333333333334</v>
      </c>
      <c r="AH15" s="37" t="s">
        <v>28</v>
      </c>
      <c r="AI15" s="83">
        <f>(Tiempos!C13*100)/AG15</f>
        <v>71.74005080440304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</row>
    <row r="16" spans="1:264" s="11" customFormat="1" ht="20" customHeight="1" thickBot="1">
      <c r="A16" s="25" t="s">
        <v>26</v>
      </c>
      <c r="B16" s="31">
        <f>G16+K16+O16+S16+W16+Tabla7[[#This Row],[-]]+Tabla7[[#This Row],[Puntos 5ª5]]</f>
        <v>300</v>
      </c>
      <c r="C16" s="32" t="s">
        <v>207</v>
      </c>
      <c r="D16" s="121">
        <v>1.3368055555555557E-2</v>
      </c>
      <c r="E16" s="122">
        <f>(HOUR(D16)*60)+MINUTE(D16)+(SECOND(D16)/60)</f>
        <v>19.25</v>
      </c>
      <c r="F16" s="123" t="s">
        <v>2</v>
      </c>
      <c r="G16" s="124">
        <f>(Tiempos!C5*100)/E16</f>
        <v>100</v>
      </c>
      <c r="H16" s="63"/>
      <c r="I16" s="38"/>
      <c r="J16" s="39"/>
      <c r="K16" s="40"/>
      <c r="L16" s="53"/>
      <c r="M16" s="36"/>
      <c r="N16" s="37"/>
      <c r="O16" s="50"/>
      <c r="P16" s="63"/>
      <c r="Q16" s="38"/>
      <c r="R16" s="39"/>
      <c r="S16" s="40"/>
      <c r="T16" s="136"/>
      <c r="U16" s="36"/>
      <c r="V16" s="154"/>
      <c r="W16" s="83"/>
      <c r="X16" s="136">
        <v>7.3495370370370372E-3</v>
      </c>
      <c r="Y16" s="185" t="s">
        <v>2</v>
      </c>
      <c r="Z16" s="194">
        <v>1.7071759259259259E-2</v>
      </c>
      <c r="AA16" s="198" t="s">
        <v>2</v>
      </c>
      <c r="AB16" s="204">
        <f>X16+Z16</f>
        <v>2.4421296296296295E-2</v>
      </c>
      <c r="AC16" s="211">
        <f>(HOUR(AB16)*60)+MINUTE(AB16)+(SECOND(AB16)/60)</f>
        <v>35.166666666666664</v>
      </c>
      <c r="AD16" s="212">
        <f>(Tiempos!C12*100)/AC16</f>
        <v>100</v>
      </c>
      <c r="AE16" s="207" t="s">
        <v>2</v>
      </c>
      <c r="AF16" s="136">
        <v>3.9224537037037037E-2</v>
      </c>
      <c r="AG16" s="36">
        <f>(HOUR(AF16)*60)+MINUTE(AF16)+(SECOND(AF16)/60)</f>
        <v>56.483333333333334</v>
      </c>
      <c r="AH16" s="37" t="s">
        <v>2</v>
      </c>
      <c r="AI16" s="83">
        <f>(Tiempos!C13*100)/AG16</f>
        <v>100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</row>
    <row r="17" spans="1:264" ht="20" customHeight="1" thickBot="1">
      <c r="A17" s="25" t="s">
        <v>27</v>
      </c>
      <c r="B17" s="31">
        <f>G17+K17+O17+S17+W17+Tabla7[[#This Row],[-]]+Tabla7[[#This Row],[Puntos 5ª5]]</f>
        <v>278.11967257696398</v>
      </c>
      <c r="C17" s="32" t="s">
        <v>278</v>
      </c>
      <c r="D17" s="121">
        <v>1.494212962962963E-2</v>
      </c>
      <c r="E17" s="122">
        <f>(HOUR(D17)*60)+MINUTE(D17)+(SECOND(D17)/60)</f>
        <v>21.516666666666666</v>
      </c>
      <c r="F17" s="123" t="s">
        <v>4</v>
      </c>
      <c r="G17" s="124">
        <f>(Tiempos!C5*100)/E17</f>
        <v>89.465530596436878</v>
      </c>
      <c r="H17" s="63">
        <v>7.318287037037037E-2</v>
      </c>
      <c r="I17" s="38">
        <f>(HOUR(H17)*60)+MINUTE(H17)+(SECOND(H17)/60)</f>
        <v>105.38333333333334</v>
      </c>
      <c r="J17" s="39" t="s">
        <v>25</v>
      </c>
      <c r="K17" s="40">
        <f>(Tiempos!C6*100)/I17</f>
        <v>73.936422584216345</v>
      </c>
      <c r="L17" s="53"/>
      <c r="M17" s="36"/>
      <c r="N17" s="37"/>
      <c r="O17" s="50"/>
      <c r="P17" s="63" t="s">
        <v>58</v>
      </c>
      <c r="Q17" s="38" t="s">
        <v>73</v>
      </c>
      <c r="R17" s="39" t="s">
        <v>73</v>
      </c>
      <c r="S17" s="40">
        <v>20</v>
      </c>
      <c r="T17" s="136"/>
      <c r="U17" s="36"/>
      <c r="V17" s="154"/>
      <c r="W17" s="83"/>
      <c r="X17" s="136"/>
      <c r="Y17" s="189"/>
      <c r="Z17" s="194"/>
      <c r="AA17" s="195"/>
      <c r="AB17" s="204"/>
      <c r="AC17" s="211"/>
      <c r="AD17" s="212"/>
      <c r="AE17" s="207"/>
      <c r="AF17" s="136">
        <v>4.1412037037037039E-2</v>
      </c>
      <c r="AG17" s="36">
        <f>(HOUR(AF17)*60)+MINUTE(AF17)+(SECOND(AF17)/60)</f>
        <v>59.633333333333333</v>
      </c>
      <c r="AH17" s="37" t="s">
        <v>3</v>
      </c>
      <c r="AI17" s="83">
        <f>(Tiempos!C13*100)/AG17</f>
        <v>94.717719396310784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</row>
    <row r="18" spans="1:264" s="11" customFormat="1" ht="20" customHeight="1" thickBot="1">
      <c r="A18" s="25" t="s">
        <v>28</v>
      </c>
      <c r="B18" s="31">
        <f>G18+K18+O18+S18+W18+Tabla7[[#This Row],[-]]+Tabla7[[#This Row],[Puntos 5ª5]]</f>
        <v>238.02629279579901</v>
      </c>
      <c r="C18" s="32" t="s">
        <v>50</v>
      </c>
      <c r="D18" s="121"/>
      <c r="E18" s="122"/>
      <c r="F18" s="123"/>
      <c r="G18" s="124"/>
      <c r="H18" s="63">
        <v>6.8877314814814808E-2</v>
      </c>
      <c r="I18" s="38">
        <f>(HOUR(H18)*60)+MINUTE(H18)+(SECOND(H18)/60)</f>
        <v>99.183333333333337</v>
      </c>
      <c r="J18" s="39" t="s">
        <v>23</v>
      </c>
      <c r="K18" s="40">
        <f>(Tiempos!C6*100)/I18</f>
        <v>78.558225508317932</v>
      </c>
      <c r="L18" s="53"/>
      <c r="M18" s="36"/>
      <c r="N18" s="37"/>
      <c r="O18" s="50"/>
      <c r="P18" s="63">
        <v>8.5266203703703705E-2</v>
      </c>
      <c r="Q18" s="38">
        <f>(HOUR(P18)*60)+MINUTE(P18)+(SECOND(P18)/60)</f>
        <v>122.78333333333333</v>
      </c>
      <c r="R18" s="39" t="s">
        <v>5</v>
      </c>
      <c r="S18" s="40">
        <f>(Tiempos!C8*100)/Q18</f>
        <v>82.340165603366358</v>
      </c>
      <c r="T18" s="136"/>
      <c r="U18" s="36"/>
      <c r="V18" s="154"/>
      <c r="W18" s="83"/>
      <c r="X18" s="136"/>
      <c r="Y18" s="189"/>
      <c r="Z18" s="194"/>
      <c r="AA18" s="195"/>
      <c r="AB18" s="204"/>
      <c r="AC18" s="211"/>
      <c r="AD18" s="212"/>
      <c r="AE18" s="207"/>
      <c r="AF18" s="136">
        <v>5.0856481481481482E-2</v>
      </c>
      <c r="AG18" s="36">
        <f>(HOUR(AF18)*60)+MINUTE(AF18)+(SECOND(AF18)/60)</f>
        <v>73.233333333333334</v>
      </c>
      <c r="AH18" s="37" t="s">
        <v>26</v>
      </c>
      <c r="AI18" s="83">
        <f>(Tiempos!C13*100)/AG18</f>
        <v>77.12790168411469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</row>
    <row r="19" spans="1:264" ht="20" customHeight="1" thickBot="1">
      <c r="A19" s="25" t="s">
        <v>29</v>
      </c>
      <c r="B19" s="31">
        <f>G19+K19+O19+S19+W19+Tabla7[[#This Row],[-]]+Tabla7[[#This Row],[Puntos 5ª5]]</f>
        <v>210.3577186577524</v>
      </c>
      <c r="C19" s="32" t="s">
        <v>220</v>
      </c>
      <c r="D19" s="121"/>
      <c r="E19" s="122"/>
      <c r="F19" s="123"/>
      <c r="G19" s="124"/>
      <c r="H19" s="63">
        <v>7.8761574074074067E-2</v>
      </c>
      <c r="I19" s="38">
        <f>(HOUR(H19)*60)+MINUTE(H19)+(SECOND(H19)/60)</f>
        <v>113.41666666666667</v>
      </c>
      <c r="J19" s="39" t="s">
        <v>27</v>
      </c>
      <c r="K19" s="40">
        <f>(Tiempos!C6*100)/I19</f>
        <v>68.699485672299772</v>
      </c>
      <c r="L19" s="53"/>
      <c r="M19" s="36"/>
      <c r="N19" s="37"/>
      <c r="O19" s="50"/>
      <c r="P19" s="63">
        <v>0.10153935185185185</v>
      </c>
      <c r="Q19" s="38">
        <f>(HOUR(P19)*60)+MINUTE(P19)+(SECOND(P19)/60)</f>
        <v>146.21666666666667</v>
      </c>
      <c r="R19" s="39" t="s">
        <v>24</v>
      </c>
      <c r="S19" s="40">
        <f>(Tiempos!C8*100)/Q19</f>
        <v>69.143964436338763</v>
      </c>
      <c r="T19" s="136">
        <v>3.8530092592592595E-2</v>
      </c>
      <c r="U19" s="36">
        <f>(HOUR(T19)*60)+MINUTE(T19)+(SECOND(T19)/60)</f>
        <v>55.483333333333334</v>
      </c>
      <c r="V19" s="153" t="s">
        <v>27</v>
      </c>
      <c r="W19" s="83">
        <f>(Tiempos!C9*100)/U19</f>
        <v>72.514268549113851</v>
      </c>
      <c r="X19" s="136"/>
      <c r="Y19" s="185"/>
      <c r="Z19" s="194"/>
      <c r="AA19" s="196"/>
      <c r="AB19" s="204"/>
      <c r="AC19" s="211"/>
      <c r="AD19" s="212"/>
      <c r="AE19" s="207"/>
      <c r="AF19" s="136"/>
      <c r="AG19" s="36"/>
      <c r="AH19" s="153"/>
      <c r="AI19" s="83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</row>
    <row r="20" spans="1:264" s="11" customFormat="1" ht="20" customHeight="1" thickBot="1">
      <c r="A20" s="25" t="s">
        <v>30</v>
      </c>
      <c r="B20" s="31">
        <f>G20+K20+O20+S20+W20+Tabla7[[#This Row],[-]]+Tabla7[[#This Row],[Puntos 5ª5]]</f>
        <v>181.32813597415367</v>
      </c>
      <c r="C20" s="32" t="s">
        <v>8</v>
      </c>
      <c r="D20" s="125">
        <v>1.53125E-2</v>
      </c>
      <c r="E20" s="122">
        <f>(HOUR(D20)*60)+MINUTE(D20)+(SECOND(D20)/60)</f>
        <v>22.05</v>
      </c>
      <c r="F20" s="123" t="s">
        <v>23</v>
      </c>
      <c r="G20" s="124">
        <f>(Tiempos!C5*100)/E20</f>
        <v>87.301587301587304</v>
      </c>
      <c r="H20" s="64">
        <v>5.7546296296296297E-2</v>
      </c>
      <c r="I20" s="38">
        <f>(HOUR(H20)*60)+MINUTE(H20)+(SECOND(H20)/60)</f>
        <v>82.86666666666666</v>
      </c>
      <c r="J20" s="39" t="s">
        <v>3</v>
      </c>
      <c r="K20" s="40">
        <f>(Tiempos!C6*100)/I20</f>
        <v>94.026548672566378</v>
      </c>
      <c r="L20" s="54"/>
      <c r="M20" s="42"/>
      <c r="N20" s="37"/>
      <c r="O20" s="50"/>
      <c r="P20" s="64"/>
      <c r="Q20" s="43"/>
      <c r="R20" s="39"/>
      <c r="S20" s="40"/>
      <c r="T20" s="136"/>
      <c r="U20" s="36"/>
      <c r="V20" s="37"/>
      <c r="W20" s="83"/>
      <c r="X20" s="136"/>
      <c r="Y20" s="184"/>
      <c r="Z20" s="194"/>
      <c r="AA20" s="197"/>
      <c r="AB20" s="204"/>
      <c r="AC20" s="211"/>
      <c r="AD20" s="212"/>
      <c r="AE20" s="207"/>
      <c r="AF20" s="136"/>
      <c r="AG20" s="36"/>
      <c r="AH20" s="37"/>
      <c r="AI20" s="83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</row>
    <row r="21" spans="1:264" ht="20" customHeight="1" thickBot="1">
      <c r="A21" s="25" t="s">
        <v>31</v>
      </c>
      <c r="B21" s="31">
        <f>G21+K21+O21+S21+W21+Tabla7[[#This Row],[-]]+Tabla7[[#This Row],[Puntos 5ª5]]</f>
        <v>171.87110930805079</v>
      </c>
      <c r="C21" s="32" t="s">
        <v>221</v>
      </c>
      <c r="D21" s="121">
        <v>1.7372685185185185E-2</v>
      </c>
      <c r="E21" s="122">
        <f>(HOUR(D21)*60)+MINUTE(D21)+(SECOND(D21)/60)</f>
        <v>25.016666666666666</v>
      </c>
      <c r="F21" s="123" t="s">
        <v>32</v>
      </c>
      <c r="G21" s="124">
        <f>(Tiempos!C5*100)/E21</f>
        <v>76.948700866089283</v>
      </c>
      <c r="H21" s="63"/>
      <c r="I21" s="38"/>
      <c r="J21" s="39"/>
      <c r="K21" s="40"/>
      <c r="L21" s="53" t="s">
        <v>58</v>
      </c>
      <c r="M21" s="36" t="s">
        <v>73</v>
      </c>
      <c r="N21" s="37" t="s">
        <v>73</v>
      </c>
      <c r="O21" s="50">
        <v>20</v>
      </c>
      <c r="P21" s="63"/>
      <c r="Q21" s="38"/>
      <c r="R21" s="39"/>
      <c r="S21" s="40"/>
      <c r="T21" s="136">
        <v>3.7291666666666667E-2</v>
      </c>
      <c r="U21" s="36">
        <f>(HOUR(T21)*60)+MINUTE(T21)+(SECOND(T21)/60)</f>
        <v>53.7</v>
      </c>
      <c r="V21" s="153" t="s">
        <v>26</v>
      </c>
      <c r="W21" s="83">
        <f>(Tiempos!C9*100)/U21</f>
        <v>74.922408441961508</v>
      </c>
      <c r="X21" s="136"/>
      <c r="Y21" s="184"/>
      <c r="Z21" s="194"/>
      <c r="AA21" s="197"/>
      <c r="AB21" s="204"/>
      <c r="AC21" s="211"/>
      <c r="AD21" s="212"/>
      <c r="AE21" s="207"/>
      <c r="AF21" s="136"/>
      <c r="AG21" s="36"/>
      <c r="AH21" s="37"/>
      <c r="AI21" s="83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</row>
    <row r="22" spans="1:264" s="11" customFormat="1" ht="20" customHeight="1" thickBot="1">
      <c r="A22" s="25" t="s">
        <v>32</v>
      </c>
      <c r="B22" s="31">
        <f>G22+K22+O22+S22+W22+Tabla7[[#This Row],[-]]+Tabla7[[#This Row],[Puntos 5ª5]]</f>
        <v>157.22224485102487</v>
      </c>
      <c r="C22" s="32" t="s">
        <v>219</v>
      </c>
      <c r="D22" s="121"/>
      <c r="E22" s="122"/>
      <c r="F22" s="123"/>
      <c r="G22" s="124"/>
      <c r="H22" s="63" t="s">
        <v>58</v>
      </c>
      <c r="I22" s="38" t="s">
        <v>73</v>
      </c>
      <c r="J22" s="39" t="s">
        <v>73</v>
      </c>
      <c r="K22" s="40">
        <v>20</v>
      </c>
      <c r="L22" s="53"/>
      <c r="M22" s="36"/>
      <c r="N22" s="37"/>
      <c r="O22" s="50"/>
      <c r="P22" s="63">
        <v>0.12171296296296297</v>
      </c>
      <c r="Q22" s="38">
        <f>(HOUR(P22)*60)+MINUTE(P22)+(SECOND(P22)/60)</f>
        <v>175.26666666666668</v>
      </c>
      <c r="R22" s="39" t="s">
        <v>26</v>
      </c>
      <c r="S22" s="40">
        <f>(Tiempos!C8*100)/Q22</f>
        <v>57.683529859262073</v>
      </c>
      <c r="T22" s="136">
        <v>3.5127314814814813E-2</v>
      </c>
      <c r="U22" s="36">
        <f>(HOUR(T22)*60)+MINUTE(T22)+(SECOND(T22)/60)</f>
        <v>50.583333333333336</v>
      </c>
      <c r="V22" s="153" t="s">
        <v>24</v>
      </c>
      <c r="W22" s="83">
        <f>(Tiempos!C9*100)/U22</f>
        <v>79.538714991762774</v>
      </c>
      <c r="X22" s="136"/>
      <c r="Y22" s="184"/>
      <c r="Z22" s="194"/>
      <c r="AA22" s="197"/>
      <c r="AB22" s="204"/>
      <c r="AC22" s="211"/>
      <c r="AD22" s="212"/>
      <c r="AE22" s="207"/>
      <c r="AF22" s="136"/>
      <c r="AG22" s="36"/>
      <c r="AH22" s="37"/>
      <c r="AI22" s="83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</row>
    <row r="23" spans="1:264" ht="20" customHeight="1" thickBot="1">
      <c r="A23" s="25" t="s">
        <v>33</v>
      </c>
      <c r="B23" s="31">
        <f>G23+K23+O23+S23+W23+Tabla7[[#This Row],[-]]+Tabla7[[#This Row],[Puntos 5ª5]]</f>
        <v>151.98569219742424</v>
      </c>
      <c r="C23" s="32" t="s">
        <v>243</v>
      </c>
      <c r="D23" s="121"/>
      <c r="E23" s="122"/>
      <c r="F23" s="123"/>
      <c r="G23" s="124"/>
      <c r="H23" s="63"/>
      <c r="I23" s="38"/>
      <c r="J23" s="39"/>
      <c r="K23" s="40"/>
      <c r="L23" s="53"/>
      <c r="M23" s="36"/>
      <c r="N23" s="37"/>
      <c r="O23" s="50"/>
      <c r="P23" s="63"/>
      <c r="Q23" s="38"/>
      <c r="R23" s="39"/>
      <c r="S23" s="40"/>
      <c r="T23" s="136">
        <v>3.412037037037037E-2</v>
      </c>
      <c r="U23" s="36">
        <f>(HOUR(T23)*60)+MINUTE(T23)+(SECOND(T23)/60)</f>
        <v>49.133333333333333</v>
      </c>
      <c r="V23" s="37" t="s">
        <v>22</v>
      </c>
      <c r="W23" s="83">
        <f>(Tiempos!C9*100)/U23</f>
        <v>81.886024423337858</v>
      </c>
      <c r="X23" s="179">
        <v>9.0277777777777787E-3</v>
      </c>
      <c r="Y23" s="184" t="s">
        <v>23</v>
      </c>
      <c r="Z23" s="194">
        <v>2.5810185185185183E-2</v>
      </c>
      <c r="AA23" s="197" t="s">
        <v>25</v>
      </c>
      <c r="AB23" s="204">
        <f>X23+Z23</f>
        <v>3.4837962962962959E-2</v>
      </c>
      <c r="AC23" s="211">
        <f>(HOUR(AB23)*60)+MINUTE(AB23)+(SECOND(AB23)/60)</f>
        <v>50.166666666666664</v>
      </c>
      <c r="AD23" s="212">
        <f>(Tiempos!C12*100)/AC23</f>
        <v>70.099667774086384</v>
      </c>
      <c r="AE23" s="207" t="s">
        <v>25</v>
      </c>
      <c r="AF23" s="136"/>
      <c r="AG23" s="36"/>
      <c r="AH23" s="37"/>
      <c r="AI23" s="83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</row>
    <row r="24" spans="1:264" s="11" customFormat="1" ht="20" customHeight="1" thickBot="1">
      <c r="A24" s="25" t="s">
        <v>34</v>
      </c>
      <c r="B24" s="31">
        <f>G24+K24+O24+S24+W24+Tabla7[[#This Row],[-]]+Tabla7[[#This Row],[Puntos 5ª5]]</f>
        <v>145.08927010956319</v>
      </c>
      <c r="C24" s="32" t="s">
        <v>285</v>
      </c>
      <c r="D24" s="121">
        <v>1.545138888888889E-2</v>
      </c>
      <c r="E24" s="122">
        <f>(HOUR(D24)*60)+MINUTE(D24)+(SECOND(D24)/60)</f>
        <v>22.25</v>
      </c>
      <c r="F24" s="123" t="s">
        <v>25</v>
      </c>
      <c r="G24" s="124">
        <f>(Tiempos!C5*100)/E24</f>
        <v>86.516853932584269</v>
      </c>
      <c r="H24" s="63"/>
      <c r="I24" s="38"/>
      <c r="J24" s="39"/>
      <c r="K24" s="40"/>
      <c r="L24" s="53"/>
      <c r="M24" s="36"/>
      <c r="N24" s="37"/>
      <c r="O24" s="50"/>
      <c r="P24" s="63"/>
      <c r="Q24" s="38"/>
      <c r="R24" s="39"/>
      <c r="S24" s="40"/>
      <c r="T24" s="136"/>
      <c r="U24" s="36"/>
      <c r="V24" s="154"/>
      <c r="W24" s="83"/>
      <c r="X24" s="136"/>
      <c r="Y24" s="189"/>
      <c r="Z24" s="194"/>
      <c r="AA24" s="195"/>
      <c r="AB24" s="204"/>
      <c r="AC24" s="211"/>
      <c r="AD24" s="212"/>
      <c r="AE24" s="207"/>
      <c r="AF24" s="136">
        <v>6.6967592592592592E-2</v>
      </c>
      <c r="AG24" s="36">
        <f>(HOUR(AF24)*60)+MINUTE(AF24)+(SECOND(AF24)/60)</f>
        <v>96.433333333333337</v>
      </c>
      <c r="AH24" s="37" t="s">
        <v>33</v>
      </c>
      <c r="AI24" s="83">
        <f>(Tiempos!C13*100)/AG24</f>
        <v>58.572416176978912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</row>
    <row r="25" spans="1:264" ht="20" customHeight="1" thickBot="1">
      <c r="A25" s="25" t="s">
        <v>35</v>
      </c>
      <c r="B25" s="31">
        <f>G25+K25+O25+S25+W25+Tabla7[[#This Row],[-]]+Tabla7[[#This Row],[Puntos 5ª5]]</f>
        <v>143.51804339978955</v>
      </c>
      <c r="C25" s="32" t="s">
        <v>217</v>
      </c>
      <c r="D25" s="121"/>
      <c r="E25" s="122"/>
      <c r="F25" s="123"/>
      <c r="G25" s="124"/>
      <c r="H25" s="63"/>
      <c r="I25" s="38"/>
      <c r="J25" s="39"/>
      <c r="K25" s="40"/>
      <c r="L25" s="53">
        <v>2.0810185185185185E-2</v>
      </c>
      <c r="M25" s="36">
        <f>(HOUR(L25)*60)+MINUTE(L25)+(SECOND(L25)/60)</f>
        <v>29.966666666666665</v>
      </c>
      <c r="N25" s="37" t="s">
        <v>26</v>
      </c>
      <c r="O25" s="50">
        <f>(Tiempos!C7*100)/M25</f>
        <v>59.621802002224698</v>
      </c>
      <c r="P25" s="63"/>
      <c r="Q25" s="38"/>
      <c r="R25" s="39"/>
      <c r="S25" s="40"/>
      <c r="T25" s="136">
        <v>4.372685185185185E-2</v>
      </c>
      <c r="U25" s="36">
        <f>(HOUR(T25)*60)+MINUTE(T25)+(SECOND(T25)/60)</f>
        <v>62.966666666666669</v>
      </c>
      <c r="V25" s="153">
        <v>11</v>
      </c>
      <c r="W25" s="83">
        <f>(Tiempos!C9*100)/U25</f>
        <v>63.89624139756485</v>
      </c>
      <c r="X25" s="136"/>
      <c r="Y25" s="185"/>
      <c r="Z25" s="194"/>
      <c r="AA25" s="196"/>
      <c r="AB25" s="204"/>
      <c r="AC25" s="211"/>
      <c r="AD25" s="212"/>
      <c r="AE25" s="207"/>
      <c r="AF25" s="136" t="s">
        <v>259</v>
      </c>
      <c r="AG25" s="36"/>
      <c r="AH25" s="37"/>
      <c r="AI25" s="83">
        <v>20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</row>
    <row r="26" spans="1:264" s="11" customFormat="1" ht="20" customHeight="1" thickBot="1">
      <c r="A26" s="25" t="s">
        <v>36</v>
      </c>
      <c r="B26" s="31">
        <f>G26+K26+O26+S26+W26+Tabla7[[#This Row],[-]]+Tabla7[[#This Row],[Puntos 5ª5]]</f>
        <v>138.44544449394922</v>
      </c>
      <c r="C26" s="32" t="s">
        <v>282</v>
      </c>
      <c r="D26" s="121"/>
      <c r="E26" s="122"/>
      <c r="F26" s="123"/>
      <c r="G26" s="124"/>
      <c r="H26" s="63"/>
      <c r="I26" s="38"/>
      <c r="J26" s="39"/>
      <c r="K26" s="40"/>
      <c r="L26" s="53"/>
      <c r="M26" s="36"/>
      <c r="N26" s="37"/>
      <c r="O26" s="50"/>
      <c r="P26" s="63"/>
      <c r="Q26" s="38"/>
      <c r="R26" s="39"/>
      <c r="S26" s="40"/>
      <c r="T26" s="136"/>
      <c r="U26" s="36"/>
      <c r="V26" s="37"/>
      <c r="W26" s="83"/>
      <c r="X26" s="136">
        <v>9.4560185185185181E-3</v>
      </c>
      <c r="Y26" s="185" t="s">
        <v>24</v>
      </c>
      <c r="Z26" s="194">
        <v>3.0578703703703702E-2</v>
      </c>
      <c r="AA26" s="197" t="s">
        <v>29</v>
      </c>
      <c r="AB26" s="204">
        <f>X26+Z26</f>
        <v>4.0034722222222222E-2</v>
      </c>
      <c r="AC26" s="211">
        <f>(HOUR(AB26)*60)+MINUTE(AB26)+(SECOND(AB26)/60)</f>
        <v>57.65</v>
      </c>
      <c r="AD26" s="212">
        <f>(Tiempos!C12*100)/AC26</f>
        <v>61.000289100896211</v>
      </c>
      <c r="AE26" s="207" t="s">
        <v>27</v>
      </c>
      <c r="AF26" s="136">
        <v>5.0648148148148144E-2</v>
      </c>
      <c r="AG26" s="36">
        <f>(HOUR(AF26)*60)+MINUTE(AF26)+(SECOND(AF26)/60)</f>
        <v>72.933333333333337</v>
      </c>
      <c r="AH26" s="37" t="s">
        <v>25</v>
      </c>
      <c r="AI26" s="83">
        <f>(Tiempos!C13*100)/AG26</f>
        <v>77.445155393053014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</row>
    <row r="27" spans="1:264" ht="20" customHeight="1" thickBot="1">
      <c r="A27" s="25" t="s">
        <v>37</v>
      </c>
      <c r="B27" s="31">
        <f>G27+K27+O27+S27+W27+Tabla7[[#This Row],[-]]+Tabla7[[#This Row],[Puntos 5ª5]]</f>
        <v>123.87039989270626</v>
      </c>
      <c r="C27" s="32" t="s">
        <v>286</v>
      </c>
      <c r="D27" s="121"/>
      <c r="E27" s="122"/>
      <c r="F27" s="123"/>
      <c r="G27" s="124"/>
      <c r="H27" s="63"/>
      <c r="I27" s="38"/>
      <c r="J27" s="39"/>
      <c r="K27" s="40"/>
      <c r="L27" s="53"/>
      <c r="M27" s="36"/>
      <c r="N27" s="37"/>
      <c r="O27" s="50"/>
      <c r="P27" s="63">
        <v>9.4143518518518529E-2</v>
      </c>
      <c r="Q27" s="38">
        <f>(HOUR(P27)*60)+MINUTE(P27)+(SECOND(P27)/60)</f>
        <v>135.56666666666666</v>
      </c>
      <c r="R27" s="39" t="s">
        <v>23</v>
      </c>
      <c r="S27" s="40">
        <f>(Tiempos!C8*100)/Q27</f>
        <v>74.575854438160803</v>
      </c>
      <c r="T27" s="136"/>
      <c r="U27" s="36"/>
      <c r="V27" s="154"/>
      <c r="W27" s="83"/>
      <c r="X27" s="136"/>
      <c r="Y27" s="189"/>
      <c r="Z27" s="194"/>
      <c r="AA27" s="195"/>
      <c r="AB27" s="204"/>
      <c r="AC27" s="211"/>
      <c r="AD27" s="212"/>
      <c r="AE27" s="207"/>
      <c r="AF27" s="136">
        <v>7.9571759259259259E-2</v>
      </c>
      <c r="AG27" s="36">
        <f>(HOUR(AF27)*60)+MINUTE(AF27)+(SECOND(AF27)/60)</f>
        <v>114.58333333333333</v>
      </c>
      <c r="AH27" s="37" t="s">
        <v>34</v>
      </c>
      <c r="AI27" s="83">
        <f>(Tiempos!C13*100)/AG27</f>
        <v>49.294545454545457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</row>
    <row r="28" spans="1:264" s="11" customFormat="1" ht="20" customHeight="1" thickBot="1">
      <c r="A28" s="25" t="s">
        <v>38</v>
      </c>
      <c r="B28" s="31">
        <f>G28+K28+O28+S28+W28+Tabla7[[#This Row],[-]]+Tabla7[[#This Row],[Puntos 5ª5]]</f>
        <v>121.07325284468959</v>
      </c>
      <c r="C28" s="32" t="s">
        <v>222</v>
      </c>
      <c r="D28" s="121"/>
      <c r="E28" s="122"/>
      <c r="F28" s="123"/>
      <c r="G28" s="124"/>
      <c r="H28" s="63">
        <v>0.11561342592592593</v>
      </c>
      <c r="I28" s="38">
        <f>(HOUR(H28)*60)+MINUTE(H28)+(SECOND(H28)/60)</f>
        <v>166.48333333333332</v>
      </c>
      <c r="J28" s="39" t="s">
        <v>33</v>
      </c>
      <c r="K28" s="40">
        <f>(Tiempos!C7*100)/I28</f>
        <v>10.731804985484034</v>
      </c>
      <c r="L28" s="53"/>
      <c r="M28" s="36"/>
      <c r="N28" s="37"/>
      <c r="O28" s="50"/>
      <c r="P28" s="63">
        <v>0.14506944444444445</v>
      </c>
      <c r="Q28" s="38">
        <f>(HOUR(P28)*60)+MINUTE(P28)+(SECOND(P28)/60)</f>
        <v>208.9</v>
      </c>
      <c r="R28" s="39" t="s">
        <v>28</v>
      </c>
      <c r="S28" s="40">
        <f>(Tiempos!C8*100)/Q28</f>
        <v>48.396361895643849</v>
      </c>
      <c r="T28" s="136">
        <v>4.5104166666666667E-2</v>
      </c>
      <c r="U28" s="36">
        <f>(HOUR(T28)*60)+MINUTE(T28)+(SECOND(T28)/60)</f>
        <v>64.95</v>
      </c>
      <c r="V28" s="153" t="s">
        <v>29</v>
      </c>
      <c r="W28" s="83">
        <f>(Tiempos!C9*100)/U28</f>
        <v>61.945085963561716</v>
      </c>
      <c r="X28" s="136"/>
      <c r="Y28" s="184"/>
      <c r="Z28" s="194"/>
      <c r="AA28" s="197"/>
      <c r="AB28" s="204"/>
      <c r="AC28" s="211"/>
      <c r="AD28" s="212"/>
      <c r="AE28" s="207"/>
      <c r="AF28" s="136"/>
      <c r="AG28" s="36"/>
      <c r="AH28" s="153"/>
      <c r="AI28" s="83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</row>
    <row r="29" spans="1:264" ht="20" customHeight="1" thickBot="1">
      <c r="A29" s="25" t="s">
        <v>39</v>
      </c>
      <c r="B29" s="31">
        <f>G29+K29+O29+S29+W29+Tabla7[[#This Row],[-]]+Tabla7[[#This Row],[Puntos 5ª5]]</f>
        <v>98.717948717948715</v>
      </c>
      <c r="C29" s="32" t="s">
        <v>6</v>
      </c>
      <c r="D29" s="121">
        <v>1.3541666666666667E-2</v>
      </c>
      <c r="E29" s="122">
        <f>(HOUR(D29)*60)+MINUTE(D29)+(SECOND(D29)/60)</f>
        <v>19.5</v>
      </c>
      <c r="F29" s="123" t="s">
        <v>3</v>
      </c>
      <c r="G29" s="124">
        <f>(Tiempos!C5*100)/E29</f>
        <v>98.717948717948715</v>
      </c>
      <c r="H29" s="63"/>
      <c r="I29" s="38"/>
      <c r="J29" s="39"/>
      <c r="K29" s="40"/>
      <c r="L29" s="53"/>
      <c r="M29" s="36"/>
      <c r="N29" s="37"/>
      <c r="O29" s="50"/>
      <c r="P29" s="63"/>
      <c r="Q29" s="38"/>
      <c r="R29" s="39"/>
      <c r="S29" s="40"/>
      <c r="T29" s="136"/>
      <c r="U29" s="36"/>
      <c r="V29" s="37"/>
      <c r="W29" s="83"/>
      <c r="X29" s="136"/>
      <c r="Y29" s="185"/>
      <c r="Z29" s="194"/>
      <c r="AA29" s="196"/>
      <c r="AB29" s="204"/>
      <c r="AC29" s="211"/>
      <c r="AD29" s="212"/>
      <c r="AE29" s="207"/>
      <c r="AF29" s="136"/>
      <c r="AG29" s="36"/>
      <c r="AH29" s="37"/>
      <c r="AI29" s="83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</row>
    <row r="30" spans="1:264" s="11" customFormat="1" ht="20" customHeight="1" thickBot="1">
      <c r="A30" s="25" t="s">
        <v>40</v>
      </c>
      <c r="B30" s="31">
        <f>G30+K30+O30+S30+W30+Tabla7[[#This Row],[-]]+Tabla7[[#This Row],[Puntos 5ª5]]</f>
        <v>94.776071657069735</v>
      </c>
      <c r="C30" s="32" t="s">
        <v>51</v>
      </c>
      <c r="D30" s="121"/>
      <c r="E30" s="122"/>
      <c r="F30" s="123"/>
      <c r="G30" s="124"/>
      <c r="H30" s="63">
        <v>7.2361111111111112E-2</v>
      </c>
      <c r="I30" s="38">
        <f>(HOUR(H30)*60)+MINUTE(H30)+(SECOND(H30)/60)</f>
        <v>104.2</v>
      </c>
      <c r="J30" s="39" t="s">
        <v>24</v>
      </c>
      <c r="K30" s="40">
        <f>(Tiempos!C6*100)/I30</f>
        <v>74.776071657069735</v>
      </c>
      <c r="L30" s="53"/>
      <c r="M30" s="36"/>
      <c r="N30" s="37"/>
      <c r="O30" s="50"/>
      <c r="P30" s="63"/>
      <c r="Q30" s="38"/>
      <c r="R30" s="39"/>
      <c r="S30" s="40"/>
      <c r="T30" s="136"/>
      <c r="U30" s="36"/>
      <c r="V30" s="37"/>
      <c r="W30" s="83"/>
      <c r="X30" s="136" t="s">
        <v>259</v>
      </c>
      <c r="Y30" s="184"/>
      <c r="Z30" s="194">
        <v>2.6504629629629628E-2</v>
      </c>
      <c r="AA30" s="197" t="s">
        <v>27</v>
      </c>
      <c r="AB30" s="204" t="s">
        <v>259</v>
      </c>
      <c r="AC30" s="211" t="s">
        <v>259</v>
      </c>
      <c r="AD30" s="212">
        <v>20</v>
      </c>
      <c r="AE30" s="207" t="s">
        <v>28</v>
      </c>
      <c r="AF30" s="136"/>
      <c r="AG30" s="36"/>
      <c r="AH30" s="37"/>
      <c r="AI30" s="83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</row>
    <row r="31" spans="1:264" s="11" customFormat="1" ht="20" customHeight="1" thickBot="1">
      <c r="A31" s="25" t="s">
        <v>41</v>
      </c>
      <c r="B31" s="31">
        <f>G31+K31+O31+S31+W31+Tabla7[[#This Row],[-]]+Tabla7[[#This Row],[Puntos 5ª5]]</f>
        <v>89.883268482490266</v>
      </c>
      <c r="C31" s="32" t="s">
        <v>7</v>
      </c>
      <c r="D31" s="121">
        <v>1.4872685185185185E-2</v>
      </c>
      <c r="E31" s="122">
        <f>(HOUR(D31)*60)+MINUTE(D31)+(SECOND(D31)/60)</f>
        <v>21.416666666666668</v>
      </c>
      <c r="F31" s="123" t="s">
        <v>5</v>
      </c>
      <c r="G31" s="124">
        <f>(Tiempos!C5*100)/E31</f>
        <v>89.883268482490266</v>
      </c>
      <c r="H31" s="63"/>
      <c r="I31" s="38"/>
      <c r="J31" s="39"/>
      <c r="K31" s="40"/>
      <c r="L31" s="53"/>
      <c r="M31" s="36"/>
      <c r="N31" s="37"/>
      <c r="O31" s="50"/>
      <c r="P31" s="63"/>
      <c r="Q31" s="38"/>
      <c r="R31" s="39"/>
      <c r="S31" s="40"/>
      <c r="T31" s="136"/>
      <c r="U31" s="36"/>
      <c r="V31" s="37"/>
      <c r="W31" s="83"/>
      <c r="X31" s="136"/>
      <c r="Y31" s="184"/>
      <c r="Z31" s="194"/>
      <c r="AA31" s="197"/>
      <c r="AB31" s="204"/>
      <c r="AC31" s="211"/>
      <c r="AD31" s="212"/>
      <c r="AE31" s="207"/>
      <c r="AF31" s="136"/>
      <c r="AG31" s="36"/>
      <c r="AH31" s="37"/>
      <c r="AI31" s="83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</row>
    <row r="32" spans="1:264" s="11" customFormat="1" ht="20" customHeight="1" thickBot="1">
      <c r="A32" s="25" t="s">
        <v>42</v>
      </c>
      <c r="B32" s="31">
        <f>G32+K32+O32+S32+W32+Tabla7[[#This Row],[-]]+Tabla7[[#This Row],[Puntos 5ª5]]</f>
        <v>84.891041162227609</v>
      </c>
      <c r="C32" s="32" t="s">
        <v>64</v>
      </c>
      <c r="D32" s="121"/>
      <c r="E32" s="122"/>
      <c r="F32" s="123"/>
      <c r="G32" s="124"/>
      <c r="H32" s="63"/>
      <c r="I32" s="38"/>
      <c r="J32" s="39"/>
      <c r="K32" s="40"/>
      <c r="L32" s="53">
        <v>1.9120370370370371E-2</v>
      </c>
      <c r="M32" s="36">
        <f>(HOUR(L32)*60)+MINUTE(L32)+(SECOND(L32)/60)</f>
        <v>27.533333333333335</v>
      </c>
      <c r="N32" s="37" t="s">
        <v>24</v>
      </c>
      <c r="O32" s="50">
        <f>(Tiempos!C7*100)/M32</f>
        <v>64.891041162227609</v>
      </c>
      <c r="P32" s="63" t="s">
        <v>58</v>
      </c>
      <c r="Q32" s="38" t="s">
        <v>73</v>
      </c>
      <c r="R32" s="39" t="s">
        <v>73</v>
      </c>
      <c r="S32" s="40">
        <v>20</v>
      </c>
      <c r="T32" s="136"/>
      <c r="U32" s="36"/>
      <c r="V32" s="37"/>
      <c r="W32" s="83"/>
      <c r="X32" s="136"/>
      <c r="Y32" s="185"/>
      <c r="Z32" s="194"/>
      <c r="AA32" s="196"/>
      <c r="AB32" s="204"/>
      <c r="AC32" s="211"/>
      <c r="AD32" s="212"/>
      <c r="AE32" s="207"/>
      <c r="AF32" s="136"/>
      <c r="AG32" s="36"/>
      <c r="AH32" s="37"/>
      <c r="AI32" s="83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</row>
    <row r="33" spans="1:264" s="11" customFormat="1" ht="20" customHeight="1" thickBot="1">
      <c r="A33" s="25" t="s">
        <v>43</v>
      </c>
      <c r="B33" s="31">
        <f>G33+K33+O33+S33+W33+Tabla7[[#This Row],[-]]+Tabla7[[#This Row],[Puntos 5ª5]]</f>
        <v>82.516140933407115</v>
      </c>
      <c r="C33" s="32" t="s">
        <v>284</v>
      </c>
      <c r="D33" s="121"/>
      <c r="E33" s="122"/>
      <c r="F33" s="123"/>
      <c r="G33" s="124"/>
      <c r="H33" s="63"/>
      <c r="I33" s="38"/>
      <c r="J33" s="39"/>
      <c r="K33" s="40"/>
      <c r="L33" s="53"/>
      <c r="M33" s="36"/>
      <c r="N33" s="37"/>
      <c r="O33" s="50"/>
      <c r="P33" s="63"/>
      <c r="Q33" s="38"/>
      <c r="R33" s="39"/>
      <c r="S33" s="40"/>
      <c r="T33" s="136"/>
      <c r="U33" s="36"/>
      <c r="V33" s="37"/>
      <c r="W33" s="83"/>
      <c r="X33" s="136" t="s">
        <v>259</v>
      </c>
      <c r="Y33" s="185"/>
      <c r="Z33" s="194">
        <v>2.4756944444444443E-2</v>
      </c>
      <c r="AA33" s="197" t="s">
        <v>23</v>
      </c>
      <c r="AB33" s="204" t="s">
        <v>259</v>
      </c>
      <c r="AC33" s="211" t="s">
        <v>259</v>
      </c>
      <c r="AD33" s="212">
        <v>20</v>
      </c>
      <c r="AE33" s="207" t="s">
        <v>29</v>
      </c>
      <c r="AF33" s="136">
        <v>6.2743055555555552E-2</v>
      </c>
      <c r="AG33" s="36">
        <f>(HOUR(AF33)*60)+MINUTE(AF33)+(SECOND(AF33)/60)</f>
        <v>90.35</v>
      </c>
      <c r="AH33" s="37" t="s">
        <v>30</v>
      </c>
      <c r="AI33" s="83">
        <f>(Tiempos!C13*100)/AG33</f>
        <v>62.516140933407122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</row>
    <row r="34" spans="1:264" s="11" customFormat="1" ht="20" customHeight="1" thickBot="1">
      <c r="A34" s="25" t="s">
        <v>44</v>
      </c>
      <c r="B34" s="31">
        <f>G34+K34+O34+S34+W34+Tabla7[[#This Row],[-]]+Tabla7[[#This Row],[Puntos 5ª5]]</f>
        <v>81.973030518097943</v>
      </c>
      <c r="C34" s="32" t="s">
        <v>9</v>
      </c>
      <c r="D34" s="121">
        <v>1.6307870370370372E-2</v>
      </c>
      <c r="E34" s="122">
        <f>(HOUR(D34)*60)+MINUTE(D34)+(SECOND(D34)/60)</f>
        <v>23.483333333333334</v>
      </c>
      <c r="F34" s="123" t="s">
        <v>28</v>
      </c>
      <c r="G34" s="124">
        <f>(Tiempos!C5*100)/E34</f>
        <v>81.973030518097943</v>
      </c>
      <c r="H34" s="63"/>
      <c r="I34" s="38"/>
      <c r="J34" s="39"/>
      <c r="K34" s="40"/>
      <c r="L34" s="53"/>
      <c r="M34" s="36"/>
      <c r="N34" s="37"/>
      <c r="O34" s="50"/>
      <c r="P34" s="63"/>
      <c r="Q34" s="38"/>
      <c r="R34" s="39"/>
      <c r="S34" s="40"/>
      <c r="T34" s="136"/>
      <c r="U34" s="36"/>
      <c r="V34" s="37"/>
      <c r="W34" s="83"/>
      <c r="X34" s="136"/>
      <c r="Y34" s="184"/>
      <c r="Z34" s="194"/>
      <c r="AA34" s="197"/>
      <c r="AB34" s="204"/>
      <c r="AC34" s="211"/>
      <c r="AD34" s="212"/>
      <c r="AE34" s="207"/>
      <c r="AF34" s="136"/>
      <c r="AG34" s="36"/>
      <c r="AH34" s="37"/>
      <c r="AI34" s="83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</row>
    <row r="35" spans="1:264" s="11" customFormat="1" ht="20" customHeight="1" thickBot="1">
      <c r="A35" s="25" t="s">
        <v>45</v>
      </c>
      <c r="B35" s="31">
        <f>G35+K35+O35+S35+W35+Tabla7[[#This Row],[-]]+Tabla7[[#This Row],[Puntos 5ª5]]</f>
        <v>80.517857142857139</v>
      </c>
      <c r="C35" s="32" t="s">
        <v>62</v>
      </c>
      <c r="D35" s="121"/>
      <c r="E35" s="122"/>
      <c r="F35" s="123"/>
      <c r="G35" s="124"/>
      <c r="H35" s="63" t="s">
        <v>58</v>
      </c>
      <c r="I35" s="38" t="s">
        <v>73</v>
      </c>
      <c r="J35" s="39" t="s">
        <v>73</v>
      </c>
      <c r="K35" s="40">
        <v>20</v>
      </c>
      <c r="L35" s="53"/>
      <c r="M35" s="36"/>
      <c r="N35" s="37"/>
      <c r="O35" s="50"/>
      <c r="P35" s="63"/>
      <c r="Q35" s="38"/>
      <c r="R35" s="39"/>
      <c r="S35" s="40"/>
      <c r="T35" s="136"/>
      <c r="U35" s="36"/>
      <c r="V35" s="37"/>
      <c r="W35" s="83"/>
      <c r="X35" s="136"/>
      <c r="Y35" s="185"/>
      <c r="Z35" s="194"/>
      <c r="AA35" s="197"/>
      <c r="AB35" s="204"/>
      <c r="AC35" s="211"/>
      <c r="AD35" s="212"/>
      <c r="AE35" s="207"/>
      <c r="AF35" s="179">
        <v>6.4814814814814811E-2</v>
      </c>
      <c r="AG35" s="36">
        <f>(HOUR(AF35)*60)+MINUTE(AF35)+(SECOND(AF35)/60)</f>
        <v>93.333333333333329</v>
      </c>
      <c r="AH35" s="37" t="s">
        <v>31</v>
      </c>
      <c r="AI35" s="83">
        <f>(Tiempos!C13*100)/AG35</f>
        <v>60.517857142857146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</row>
    <row r="36" spans="1:264" s="11" customFormat="1" ht="20" customHeight="1" thickBot="1">
      <c r="A36" s="25" t="s">
        <v>46</v>
      </c>
      <c r="B36" s="31">
        <f>G36+K36+O36+S36+W36+Tabla7[[#This Row],[-]]+Tabla7[[#This Row],[Puntos 5ª5]]</f>
        <v>80.213017751479285</v>
      </c>
      <c r="C36" s="32" t="s">
        <v>281</v>
      </c>
      <c r="D36" s="121"/>
      <c r="E36" s="122"/>
      <c r="F36" s="123"/>
      <c r="G36" s="124"/>
      <c r="H36" s="63"/>
      <c r="I36" s="38"/>
      <c r="J36" s="39"/>
      <c r="K36" s="40"/>
      <c r="L36" s="53"/>
      <c r="M36" s="36"/>
      <c r="N36" s="37"/>
      <c r="O36" s="50"/>
      <c r="P36" s="63"/>
      <c r="Q36" s="38"/>
      <c r="R36" s="39"/>
      <c r="S36" s="40"/>
      <c r="T36" s="136"/>
      <c r="U36" s="36"/>
      <c r="V36" s="37"/>
      <c r="W36" s="83"/>
      <c r="X36" s="136"/>
      <c r="Y36" s="185"/>
      <c r="Z36" s="194"/>
      <c r="AA36" s="197"/>
      <c r="AB36" s="204"/>
      <c r="AC36" s="211"/>
      <c r="AD36" s="212"/>
      <c r="AE36" s="207"/>
      <c r="AF36" s="179">
        <v>4.8900462962962965E-2</v>
      </c>
      <c r="AG36" s="36">
        <f>(HOUR(AF36)*60)+MINUTE(AF36)+(SECOND(AF36)/60)</f>
        <v>70.416666666666671</v>
      </c>
      <c r="AH36" s="37" t="s">
        <v>23</v>
      </c>
      <c r="AI36" s="83">
        <f>(Tiempos!C13*100)/AG36</f>
        <v>80.213017751479285</v>
      </c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</row>
    <row r="37" spans="1:264" ht="20" customHeight="1" thickBot="1">
      <c r="A37" s="25" t="s">
        <v>47</v>
      </c>
      <c r="B37" s="31">
        <f>G37+K37+O37+S37+W37+Tabla7[[#This Row],[-]]+Tabla7[[#This Row],[Puntos 5ª5]]</f>
        <v>79.600275671950385</v>
      </c>
      <c r="C37" s="32" t="s">
        <v>10</v>
      </c>
      <c r="D37" s="121">
        <v>1.6793981481481483E-2</v>
      </c>
      <c r="E37" s="122">
        <f>(HOUR(D37)*60)+MINUTE(D37)+(SECOND(D37)/60)</f>
        <v>24.183333333333334</v>
      </c>
      <c r="F37" s="123" t="s">
        <v>29</v>
      </c>
      <c r="G37" s="124">
        <f>(Tiempos!C5*100)/E37</f>
        <v>79.600275671950385</v>
      </c>
      <c r="H37" s="63"/>
      <c r="I37" s="38"/>
      <c r="J37" s="39"/>
      <c r="K37" s="40"/>
      <c r="L37" s="53"/>
      <c r="M37" s="36"/>
      <c r="N37" s="37"/>
      <c r="O37" s="50"/>
      <c r="P37" s="63"/>
      <c r="Q37" s="38"/>
      <c r="R37" s="39"/>
      <c r="S37" s="40"/>
      <c r="T37" s="136"/>
      <c r="U37" s="36"/>
      <c r="V37" s="37"/>
      <c r="W37" s="83"/>
      <c r="X37" s="136"/>
      <c r="Y37" s="184"/>
      <c r="Z37" s="194"/>
      <c r="AA37" s="197"/>
      <c r="AB37" s="204"/>
      <c r="AC37" s="211"/>
      <c r="AD37" s="212"/>
      <c r="AE37" s="207"/>
      <c r="AF37" s="136"/>
      <c r="AG37" s="36"/>
      <c r="AH37" s="37"/>
      <c r="AI37" s="83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</row>
    <row r="38" spans="1:264" s="11" customFormat="1" ht="20" customHeight="1" thickBot="1">
      <c r="A38" s="25" t="s">
        <v>48</v>
      </c>
      <c r="B38" s="31">
        <f>G38+K38+O38+S38+W38+Tabla7[[#This Row],[-]]+Tabla7[[#This Row],[Puntos 5ª5]]</f>
        <v>67.781690140845072</v>
      </c>
      <c r="C38" s="32" t="s">
        <v>13</v>
      </c>
      <c r="D38" s="121">
        <v>1.9722222222222221E-2</v>
      </c>
      <c r="E38" s="122">
        <f>(HOUR(D38)*60)+MINUTE(D38)+(SECOND(D38)/60)</f>
        <v>28.4</v>
      </c>
      <c r="F38" s="123" t="s">
        <v>33</v>
      </c>
      <c r="G38" s="124">
        <f>(Tiempos!C5*100)/E38</f>
        <v>67.781690140845072</v>
      </c>
      <c r="H38" s="63"/>
      <c r="I38" s="38"/>
      <c r="J38" s="39"/>
      <c r="K38" s="40"/>
      <c r="L38" s="53"/>
      <c r="M38" s="36"/>
      <c r="N38" s="37"/>
      <c r="O38" s="50"/>
      <c r="P38" s="63"/>
      <c r="Q38" s="38"/>
      <c r="R38" s="39"/>
      <c r="S38" s="40"/>
      <c r="T38" s="136"/>
      <c r="U38" s="36"/>
      <c r="V38" s="37"/>
      <c r="W38" s="83"/>
      <c r="X38" s="136"/>
      <c r="Y38" s="184"/>
      <c r="Z38" s="194"/>
      <c r="AA38" s="197"/>
      <c r="AB38" s="204"/>
      <c r="AC38" s="211"/>
      <c r="AD38" s="212"/>
      <c r="AE38" s="207"/>
      <c r="AF38" s="136"/>
      <c r="AG38" s="36"/>
      <c r="AH38" s="37"/>
      <c r="AI38" s="83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</row>
    <row r="39" spans="1:264" s="11" customFormat="1" ht="20" customHeight="1" thickBot="1">
      <c r="A39" s="25" t="s">
        <v>76</v>
      </c>
      <c r="B39" s="31">
        <f>G39+K39+O39+S39+W39+Tabla7[[#This Row],[-]]+Tabla7[[#This Row],[Puntos 5ª5]]</f>
        <v>64.909928780896536</v>
      </c>
      <c r="C39" s="32" t="s">
        <v>66</v>
      </c>
      <c r="D39" s="121"/>
      <c r="E39" s="122"/>
      <c r="F39" s="123"/>
      <c r="G39" s="124"/>
      <c r="H39" s="63"/>
      <c r="I39" s="38"/>
      <c r="J39" s="39"/>
      <c r="K39" s="40"/>
      <c r="L39" s="53">
        <v>2.7627314814814813E-2</v>
      </c>
      <c r="M39" s="36">
        <f>(HOUR(L39)*60)+MINUTE(L39)+(SECOND(L39)/60)</f>
        <v>39.783333333333331</v>
      </c>
      <c r="N39" s="37" t="s">
        <v>27</v>
      </c>
      <c r="O39" s="50">
        <f>(Tiempos!C7*100)/M39</f>
        <v>44.909928780896529</v>
      </c>
      <c r="P39" s="63"/>
      <c r="Q39" s="38"/>
      <c r="R39" s="39"/>
      <c r="S39" s="40"/>
      <c r="T39" s="136"/>
      <c r="U39" s="36"/>
      <c r="V39" s="37"/>
      <c r="W39" s="83"/>
      <c r="X39" s="136"/>
      <c r="Y39" s="184"/>
      <c r="Z39" s="194"/>
      <c r="AA39" s="197"/>
      <c r="AB39" s="204"/>
      <c r="AC39" s="211"/>
      <c r="AD39" s="212"/>
      <c r="AE39" s="207"/>
      <c r="AF39" s="136" t="s">
        <v>259</v>
      </c>
      <c r="AG39" s="36"/>
      <c r="AH39" s="37"/>
      <c r="AI39" s="83">
        <v>20</v>
      </c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</row>
    <row r="40" spans="1:264" ht="20" customHeight="1" thickBot="1">
      <c r="A40" s="25" t="s">
        <v>77</v>
      </c>
      <c r="B40" s="31">
        <f>G40+K40+O40+S40+W40+Tabla7[[#This Row],[-]]+Tabla7[[#This Row],[Puntos 5ª5]]</f>
        <v>64.734299516908209</v>
      </c>
      <c r="C40" s="32" t="s">
        <v>65</v>
      </c>
      <c r="D40" s="121"/>
      <c r="E40" s="122"/>
      <c r="F40" s="123"/>
      <c r="G40" s="124"/>
      <c r="H40" s="63"/>
      <c r="I40" s="38"/>
      <c r="J40" s="39"/>
      <c r="K40" s="40"/>
      <c r="L40" s="53">
        <v>1.9166666666666669E-2</v>
      </c>
      <c r="M40" s="36">
        <f>(HOUR(L40)*60)+MINUTE(L40)+(SECOND(L40)/60)</f>
        <v>27.6</v>
      </c>
      <c r="N40" s="37" t="s">
        <v>25</v>
      </c>
      <c r="O40" s="50">
        <f>(Tiempos!C7*100)/M40</f>
        <v>64.734299516908209</v>
      </c>
      <c r="P40" s="63"/>
      <c r="Q40" s="38"/>
      <c r="R40" s="39"/>
      <c r="S40" s="40"/>
      <c r="T40" s="136"/>
      <c r="U40" s="36"/>
      <c r="V40" s="37"/>
      <c r="W40" s="83"/>
      <c r="X40" s="136"/>
      <c r="Y40" s="184"/>
      <c r="Z40" s="194"/>
      <c r="AA40" s="197"/>
      <c r="AB40" s="204"/>
      <c r="AC40" s="211"/>
      <c r="AD40" s="212"/>
      <c r="AE40" s="207"/>
      <c r="AF40" s="136"/>
      <c r="AG40" s="36"/>
      <c r="AH40" s="37"/>
      <c r="AI40" s="83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</row>
    <row r="41" spans="1:264" s="11" customFormat="1" ht="20" customHeight="1" thickBot="1">
      <c r="A41" s="25" t="s">
        <v>78</v>
      </c>
      <c r="B41" s="31">
        <f>G41+K41+O41+S41+W41+Tabla7[[#This Row],[-]]+Tabla7[[#This Row],[Puntos 5ª5]]</f>
        <v>63.871089332830749</v>
      </c>
      <c r="C41" s="32" t="s">
        <v>161</v>
      </c>
      <c r="D41" s="121"/>
      <c r="E41" s="122"/>
      <c r="F41" s="123"/>
      <c r="G41" s="124"/>
      <c r="H41" s="63"/>
      <c r="I41" s="38"/>
      <c r="J41" s="39"/>
      <c r="K41" s="40"/>
      <c r="L41" s="53"/>
      <c r="M41" s="36"/>
      <c r="N41" s="37"/>
      <c r="O41" s="50"/>
      <c r="P41" s="63"/>
      <c r="Q41" s="38"/>
      <c r="R41" s="39"/>
      <c r="S41" s="40"/>
      <c r="T41" s="136"/>
      <c r="U41" s="36"/>
      <c r="V41" s="37"/>
      <c r="W41" s="83"/>
      <c r="X41" s="136"/>
      <c r="Y41" s="185"/>
      <c r="Z41" s="194"/>
      <c r="AA41" s="197"/>
      <c r="AB41" s="204"/>
      <c r="AC41" s="211"/>
      <c r="AD41" s="212"/>
      <c r="AE41" s="207"/>
      <c r="AF41" s="179">
        <v>6.1412037037037036E-2</v>
      </c>
      <c r="AG41" s="36">
        <f>(HOUR(AF41)*60)+MINUTE(AF41)+(SECOND(AF41)/60)</f>
        <v>88.433333333333337</v>
      </c>
      <c r="AH41" s="37" t="s">
        <v>29</v>
      </c>
      <c r="AI41" s="83">
        <f>(Tiempos!C13*100)/AG41</f>
        <v>63.871089332830749</v>
      </c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</row>
    <row r="42" spans="1:264" s="11" customFormat="1" ht="20" customHeight="1" thickBot="1">
      <c r="A42" s="25" t="s">
        <v>79</v>
      </c>
      <c r="B42" s="31">
        <f>G42+K42+O42+S42+W42+Tabla7[[#This Row],[-]]+Tabla7[[#This Row],[Puntos 5ª5]]</f>
        <v>63.056379821958458</v>
      </c>
      <c r="C42" s="32" t="s">
        <v>52</v>
      </c>
      <c r="D42" s="121"/>
      <c r="E42" s="122"/>
      <c r="F42" s="123"/>
      <c r="G42" s="124"/>
      <c r="H42" s="63">
        <v>8.5810185185185184E-2</v>
      </c>
      <c r="I42" s="38">
        <f>(HOUR(H42)*60)+MINUTE(H42)+(SECOND(H42)/60)</f>
        <v>123.56666666666666</v>
      </c>
      <c r="J42" s="39" t="s">
        <v>28</v>
      </c>
      <c r="K42" s="40">
        <f>(Tiempos!C6*100)/I42</f>
        <v>63.056379821958458</v>
      </c>
      <c r="L42" s="53"/>
      <c r="M42" s="36"/>
      <c r="N42" s="37"/>
      <c r="O42" s="50"/>
      <c r="P42" s="63"/>
      <c r="Q42" s="38"/>
      <c r="R42" s="39"/>
      <c r="S42" s="40"/>
      <c r="T42" s="136"/>
      <c r="U42" s="36"/>
      <c r="V42" s="154"/>
      <c r="W42" s="83"/>
      <c r="X42" s="136"/>
      <c r="Y42" s="188"/>
      <c r="Z42" s="194"/>
      <c r="AA42" s="198"/>
      <c r="AB42" s="204"/>
      <c r="AC42" s="211"/>
      <c r="AD42" s="212"/>
      <c r="AE42" s="207"/>
      <c r="AF42" s="136"/>
      <c r="AG42" s="36"/>
      <c r="AH42" s="154"/>
      <c r="AI42" s="83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</row>
    <row r="43" spans="1:264" s="11" customFormat="1" ht="20" customHeight="1" thickBot="1">
      <c r="A43" s="25" t="s">
        <v>80</v>
      </c>
      <c r="B43" s="31">
        <f>G43+K43+O43+S43+W43+Tabla7[[#This Row],[-]]+Tabla7[[#This Row],[Puntos 5ª5]]</f>
        <v>60.439560439560438</v>
      </c>
      <c r="C43" s="32" t="s">
        <v>15</v>
      </c>
      <c r="D43" s="121">
        <v>2.2118055555555557E-2</v>
      </c>
      <c r="E43" s="122">
        <f>(HOUR(D43)*60)+MINUTE(D43)+(SECOND(D43)/60)</f>
        <v>31.85</v>
      </c>
      <c r="F43" s="123" t="s">
        <v>35</v>
      </c>
      <c r="G43" s="124">
        <f>(Tiempos!C5*100)/E43</f>
        <v>60.439560439560438</v>
      </c>
      <c r="H43" s="63"/>
      <c r="I43" s="265"/>
      <c r="J43" s="39"/>
      <c r="K43" s="40"/>
      <c r="L43" s="53"/>
      <c r="M43" s="36"/>
      <c r="N43" s="37"/>
      <c r="O43" s="50"/>
      <c r="P43" s="63"/>
      <c r="Q43" s="38"/>
      <c r="R43" s="39"/>
      <c r="S43" s="40"/>
      <c r="T43" s="136"/>
      <c r="U43" s="36"/>
      <c r="V43" s="37"/>
      <c r="W43" s="83"/>
      <c r="X43" s="190"/>
      <c r="Y43" s="225"/>
      <c r="Z43" s="194"/>
      <c r="AA43" s="196"/>
      <c r="AB43" s="266"/>
      <c r="AC43" s="267"/>
      <c r="AD43" s="212"/>
      <c r="AE43" s="207"/>
      <c r="AF43" s="136"/>
      <c r="AG43" s="36"/>
      <c r="AH43" s="37"/>
      <c r="AI43" s="83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</row>
    <row r="44" spans="1:264" s="11" customFormat="1" ht="20" customHeight="1" thickBot="1">
      <c r="A44" s="25" t="s">
        <v>81</v>
      </c>
      <c r="B44" s="31">
        <f>G44+K44+O44+S44+W44+Tabla7[[#This Row],[-]]+Tabla7[[#This Row],[Puntos 5ª5]]</f>
        <v>60.198300283286116</v>
      </c>
      <c r="C44" s="32" t="s">
        <v>53</v>
      </c>
      <c r="D44" s="121"/>
      <c r="E44" s="122"/>
      <c r="F44" s="123"/>
      <c r="G44" s="124"/>
      <c r="H44" s="63">
        <v>8.9884259259259261E-2</v>
      </c>
      <c r="I44" s="38">
        <f>(HOUR(H44)*60)+MINUTE(H44)+(SECOND(H44)/60)</f>
        <v>129.43333333333334</v>
      </c>
      <c r="J44" s="39" t="s">
        <v>29</v>
      </c>
      <c r="K44" s="40">
        <f>(Tiempos!C6*100)/I44</f>
        <v>60.198300283286116</v>
      </c>
      <c r="L44" s="53"/>
      <c r="M44" s="36"/>
      <c r="N44" s="37"/>
      <c r="O44" s="50"/>
      <c r="P44" s="63"/>
      <c r="Q44" s="38"/>
      <c r="R44" s="39"/>
      <c r="S44" s="40"/>
      <c r="T44" s="136"/>
      <c r="U44" s="36"/>
      <c r="V44" s="37"/>
      <c r="W44" s="83"/>
      <c r="X44" s="136"/>
      <c r="Y44" s="185"/>
      <c r="Z44" s="194"/>
      <c r="AA44" s="196"/>
      <c r="AB44" s="204"/>
      <c r="AC44" s="211"/>
      <c r="AD44" s="212"/>
      <c r="AE44" s="207"/>
      <c r="AF44" s="136"/>
      <c r="AG44" s="36"/>
      <c r="AH44" s="37"/>
      <c r="AI44" s="83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</row>
    <row r="45" spans="1:264" s="11" customFormat="1" ht="20" customHeight="1" thickBot="1">
      <c r="A45" s="25" t="s">
        <v>82</v>
      </c>
      <c r="B45" s="31">
        <f>G45+K45+O45+S45+W45+Tabla7[[#This Row],[-]]+Tabla7[[#This Row],[Puntos 5ª5]]</f>
        <v>59.882157038555142</v>
      </c>
      <c r="C45" s="32" t="s">
        <v>54</v>
      </c>
      <c r="D45" s="121"/>
      <c r="E45" s="122"/>
      <c r="F45" s="123"/>
      <c r="G45" s="124"/>
      <c r="H45" s="63">
        <v>9.0358796296296298E-2</v>
      </c>
      <c r="I45" s="38">
        <f>(HOUR(H45)*60)+MINUTE(H45)+(SECOND(H45)/60)</f>
        <v>130.11666666666667</v>
      </c>
      <c r="J45" s="39" t="s">
        <v>30</v>
      </c>
      <c r="K45" s="40">
        <f>(Tiempos!C6*100)/I45</f>
        <v>59.882157038555142</v>
      </c>
      <c r="L45" s="53"/>
      <c r="M45" s="36"/>
      <c r="N45" s="37"/>
      <c r="O45" s="50"/>
      <c r="P45" s="63"/>
      <c r="Q45" s="38"/>
      <c r="R45" s="39"/>
      <c r="S45" s="40"/>
      <c r="T45" s="136"/>
      <c r="U45" s="36"/>
      <c r="V45" s="37"/>
      <c r="W45" s="83"/>
      <c r="X45" s="136"/>
      <c r="Y45" s="184"/>
      <c r="Z45" s="194"/>
      <c r="AA45" s="197"/>
      <c r="AB45" s="204"/>
      <c r="AC45" s="211"/>
      <c r="AD45" s="212"/>
      <c r="AE45" s="207"/>
      <c r="AF45" s="136"/>
      <c r="AG45" s="36"/>
      <c r="AH45" s="37"/>
      <c r="AI45" s="83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</row>
    <row r="46" spans="1:264" s="11" customFormat="1" ht="20" customHeight="1" thickBot="1">
      <c r="A46" s="25" t="s">
        <v>83</v>
      </c>
      <c r="B46" s="31">
        <f>G46+K46+O46+S46+W46+Tabla7[[#This Row],[-]]+Tabla7[[#This Row],[Puntos 5ª5]]</f>
        <v>56.36896046852123</v>
      </c>
      <c r="C46" s="32" t="s">
        <v>16</v>
      </c>
      <c r="D46" s="121">
        <v>2.3715277777777776E-2</v>
      </c>
      <c r="E46" s="122">
        <f>(HOUR(D46)*60)+MINUTE(D46)+(SECOND(D46)/60)</f>
        <v>34.15</v>
      </c>
      <c r="F46" s="123" t="s">
        <v>36</v>
      </c>
      <c r="G46" s="124">
        <f>(Tiempos!C5*100)/E46</f>
        <v>56.36896046852123</v>
      </c>
      <c r="H46" s="63"/>
      <c r="I46" s="38"/>
      <c r="J46" s="39"/>
      <c r="K46" s="40"/>
      <c r="L46" s="53"/>
      <c r="M46" s="36"/>
      <c r="N46" s="37"/>
      <c r="O46" s="50"/>
      <c r="P46" s="63"/>
      <c r="Q46" s="38"/>
      <c r="R46" s="39"/>
      <c r="S46" s="40"/>
      <c r="T46" s="136"/>
      <c r="U46" s="36"/>
      <c r="V46" s="37"/>
      <c r="W46" s="83"/>
      <c r="X46" s="136"/>
      <c r="Y46" s="184"/>
      <c r="Z46" s="194"/>
      <c r="AA46" s="197"/>
      <c r="AB46" s="204"/>
      <c r="AC46" s="211"/>
      <c r="AD46" s="212"/>
      <c r="AE46" s="207"/>
      <c r="AF46" s="136"/>
      <c r="AG46" s="36"/>
      <c r="AH46" s="37"/>
      <c r="AI46" s="83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</row>
    <row r="47" spans="1:264" s="11" customFormat="1" ht="20" customHeight="1" thickBot="1">
      <c r="A47" s="25" t="s">
        <v>84</v>
      </c>
      <c r="B47" s="31">
        <f>G47+K47+O47+S47+W47+Tabla7[[#This Row],[-]]+Tabla7[[#This Row],[Puntos 5ª5]]</f>
        <v>53.422756706753006</v>
      </c>
      <c r="C47" s="32" t="s">
        <v>17</v>
      </c>
      <c r="D47" s="121">
        <v>2.5023148148148145E-2</v>
      </c>
      <c r="E47" s="122">
        <f>(HOUR(D47)*60)+MINUTE(D47)+(SECOND(D47)/60)</f>
        <v>36.033333333333331</v>
      </c>
      <c r="F47" s="123" t="s">
        <v>37</v>
      </c>
      <c r="G47" s="124">
        <f>(Tiempos!C5*100)/E47</f>
        <v>53.422756706753006</v>
      </c>
      <c r="H47" s="63"/>
      <c r="I47" s="38"/>
      <c r="J47" s="39"/>
      <c r="K47" s="40"/>
      <c r="L47" s="53"/>
      <c r="M47" s="36"/>
      <c r="N47" s="37"/>
      <c r="O47" s="50"/>
      <c r="P47" s="63"/>
      <c r="Q47" s="38"/>
      <c r="R47" s="39"/>
      <c r="S47" s="40"/>
      <c r="T47" s="136"/>
      <c r="U47" s="36"/>
      <c r="V47" s="37"/>
      <c r="W47" s="83"/>
      <c r="X47" s="136"/>
      <c r="Y47" s="185"/>
      <c r="Z47" s="194"/>
      <c r="AA47" s="196"/>
      <c r="AB47" s="204"/>
      <c r="AC47" s="211"/>
      <c r="AD47" s="212"/>
      <c r="AE47" s="207"/>
      <c r="AF47" s="136"/>
      <c r="AG47" s="36"/>
      <c r="AH47" s="37"/>
      <c r="AI47" s="83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</row>
    <row r="48" spans="1:264" s="11" customFormat="1" ht="20" customHeight="1" thickBot="1">
      <c r="A48" s="25" t="s">
        <v>85</v>
      </c>
      <c r="B48" s="31">
        <f>G48+K48+O48+S48+W48+Tabla7[[#This Row],[-]]+Tabla7[[#This Row],[Puntos 5ª5]]</f>
        <v>51.646045072912067</v>
      </c>
      <c r="C48" s="32" t="s">
        <v>55</v>
      </c>
      <c r="D48" s="121"/>
      <c r="E48" s="122"/>
      <c r="F48" s="123"/>
      <c r="G48" s="124"/>
      <c r="H48" s="63">
        <v>0.10476851851851852</v>
      </c>
      <c r="I48" s="38">
        <f>(HOUR(H48)*60)+MINUTE(H48)+(SECOND(H48)/60)</f>
        <v>150.86666666666667</v>
      </c>
      <c r="J48" s="39" t="s">
        <v>31</v>
      </c>
      <c r="K48" s="40">
        <f>(Tiempos!C6*100)/I48</f>
        <v>51.646045072912067</v>
      </c>
      <c r="L48" s="53"/>
      <c r="M48" s="36"/>
      <c r="N48" s="37"/>
      <c r="O48" s="50"/>
      <c r="P48" s="63"/>
      <c r="Q48" s="38"/>
      <c r="R48" s="39"/>
      <c r="S48" s="40"/>
      <c r="T48" s="136"/>
      <c r="U48" s="36"/>
      <c r="V48" s="37"/>
      <c r="W48" s="83"/>
      <c r="X48" s="136"/>
      <c r="Y48" s="184"/>
      <c r="Z48" s="194"/>
      <c r="AA48" s="197"/>
      <c r="AB48" s="204"/>
      <c r="AC48" s="211"/>
      <c r="AD48" s="212"/>
      <c r="AE48" s="207"/>
      <c r="AF48" s="136"/>
      <c r="AG48" s="36"/>
      <c r="AH48" s="37"/>
      <c r="AI48" s="83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</row>
    <row r="49" spans="1:264" s="11" customFormat="1" ht="20" customHeight="1" thickBot="1">
      <c r="A49" s="25" t="s">
        <v>86</v>
      </c>
      <c r="B49" s="31">
        <f>G49+K49+O49+S49+W49+Tabla7[[#This Row],[-]]+Tabla7[[#This Row],[Puntos 5ª5]]</f>
        <v>51.640340218712034</v>
      </c>
      <c r="C49" s="32" t="s">
        <v>56</v>
      </c>
      <c r="D49" s="121"/>
      <c r="E49" s="122"/>
      <c r="F49" s="123"/>
      <c r="G49" s="124"/>
      <c r="H49" s="63">
        <v>0.10478009259259259</v>
      </c>
      <c r="I49" s="38">
        <f>(HOUR(H49)*60)+MINUTE(H49)+(SECOND(H49)/60)</f>
        <v>150.88333333333333</v>
      </c>
      <c r="J49" s="39" t="s">
        <v>32</v>
      </c>
      <c r="K49" s="40">
        <f>(Tiempos!C6*100)/I49</f>
        <v>51.640340218712034</v>
      </c>
      <c r="L49" s="53"/>
      <c r="M49" s="36"/>
      <c r="N49" s="37"/>
      <c r="O49" s="50"/>
      <c r="P49" s="63"/>
      <c r="Q49" s="38"/>
      <c r="R49" s="39"/>
      <c r="S49" s="40"/>
      <c r="T49" s="136"/>
      <c r="U49" s="36"/>
      <c r="V49" s="37"/>
      <c r="W49" s="83"/>
      <c r="X49" s="136"/>
      <c r="Y49" s="184"/>
      <c r="Z49" s="194"/>
      <c r="AA49" s="197"/>
      <c r="AB49" s="204"/>
      <c r="AC49" s="211"/>
      <c r="AD49" s="212"/>
      <c r="AE49" s="207"/>
      <c r="AF49" s="136"/>
      <c r="AG49" s="36"/>
      <c r="AH49" s="37"/>
      <c r="AI49" s="83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</row>
    <row r="50" spans="1:264" s="11" customFormat="1" ht="20" customHeight="1" thickBot="1">
      <c r="A50" s="25" t="s">
        <v>87</v>
      </c>
      <c r="B50" s="31">
        <f>G50+K50+O50+S50+W50+Tabla7[[#This Row],[-]]+Tabla7[[#This Row],[Puntos 5ª5]]</f>
        <v>47.894290559638208</v>
      </c>
      <c r="C50" s="32" t="s">
        <v>288</v>
      </c>
      <c r="D50" s="121"/>
      <c r="E50" s="122"/>
      <c r="F50" s="123"/>
      <c r="G50" s="124"/>
      <c r="H50" s="63"/>
      <c r="I50" s="38"/>
      <c r="J50" s="39"/>
      <c r="K50" s="40"/>
      <c r="L50" s="53"/>
      <c r="M50" s="36"/>
      <c r="N50" s="37"/>
      <c r="O50" s="50"/>
      <c r="P50" s="63"/>
      <c r="Q50" s="38"/>
      <c r="R50" s="39"/>
      <c r="S50" s="40"/>
      <c r="T50" s="136"/>
      <c r="U50" s="36"/>
      <c r="V50" s="37"/>
      <c r="W50" s="83"/>
      <c r="X50" s="190"/>
      <c r="Y50" s="225"/>
      <c r="Z50" s="194"/>
      <c r="AA50" s="197"/>
      <c r="AB50" s="204"/>
      <c r="AC50" s="211"/>
      <c r="AD50" s="212"/>
      <c r="AE50" s="207"/>
      <c r="AF50" s="179">
        <v>8.189814814814815E-2</v>
      </c>
      <c r="AG50" s="36">
        <f>(HOUR(AF50)*60)+MINUTE(AF50)+(SECOND(AF50)/60)</f>
        <v>117.93333333333334</v>
      </c>
      <c r="AH50" s="37" t="s">
        <v>35</v>
      </c>
      <c r="AI50" s="83">
        <f>(Tiempos!C13*100)/AG50</f>
        <v>47.894290559638208</v>
      </c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</row>
    <row r="51" spans="1:264" s="11" customFormat="1" ht="20" customHeight="1" thickBot="1">
      <c r="A51" s="25" t="s">
        <v>88</v>
      </c>
      <c r="B51" s="31">
        <f>G51+K51+O51+S51+W51+Tabla7[[#This Row],[-]]+Tabla7[[#This Row],[Puntos 5ª5]]</f>
        <v>44.941634241245133</v>
      </c>
      <c r="C51" s="32" t="s">
        <v>18</v>
      </c>
      <c r="D51" s="121">
        <v>2.974537037037037E-2</v>
      </c>
      <c r="E51" s="122">
        <f>(HOUR(D51)*60)+MINUTE(D51)+(SECOND(D51)/60)</f>
        <v>42.833333333333336</v>
      </c>
      <c r="F51" s="123" t="s">
        <v>38</v>
      </c>
      <c r="G51" s="124">
        <f>(Tiempos!C5*100)/E51</f>
        <v>44.941634241245133</v>
      </c>
      <c r="H51" s="63"/>
      <c r="I51" s="38"/>
      <c r="J51" s="39"/>
      <c r="K51" s="40"/>
      <c r="L51" s="53"/>
      <c r="M51" s="36"/>
      <c r="N51" s="37"/>
      <c r="O51" s="50"/>
      <c r="P51" s="63"/>
      <c r="Q51" s="38"/>
      <c r="R51" s="39"/>
      <c r="S51" s="40"/>
      <c r="T51" s="136"/>
      <c r="U51" s="36"/>
      <c r="V51" s="37"/>
      <c r="W51" s="83"/>
      <c r="X51" s="136"/>
      <c r="Y51" s="189"/>
      <c r="Z51" s="194"/>
      <c r="AA51" s="197"/>
      <c r="AB51" s="204"/>
      <c r="AC51" s="211"/>
      <c r="AD51" s="212"/>
      <c r="AE51" s="207"/>
      <c r="AF51" s="136"/>
      <c r="AG51" s="36"/>
      <c r="AH51" s="37"/>
      <c r="AI51" s="83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</row>
    <row r="52" spans="1:264" s="11" customFormat="1" ht="20" customHeight="1" thickBot="1">
      <c r="A52" s="25" t="s">
        <v>89</v>
      </c>
      <c r="B52" s="31">
        <f>G52+K52+O52+S52+W52+Tabla7[[#This Row],[-]]+Tabla7[[#This Row],[Puntos 5ª5]]</f>
        <v>40.974489179059361</v>
      </c>
      <c r="C52" s="32" t="s">
        <v>290</v>
      </c>
      <c r="D52" s="121"/>
      <c r="E52" s="122"/>
      <c r="F52" s="123"/>
      <c r="G52" s="124"/>
      <c r="H52" s="63"/>
      <c r="I52" s="38"/>
      <c r="J52" s="39"/>
      <c r="K52" s="40"/>
      <c r="L52" s="143"/>
      <c r="M52" s="36"/>
      <c r="N52" s="37"/>
      <c r="O52" s="36"/>
      <c r="P52" s="63"/>
      <c r="Q52" s="38"/>
      <c r="R52" s="39"/>
      <c r="S52" s="40"/>
      <c r="T52" s="136"/>
      <c r="U52" s="36"/>
      <c r="V52" s="37"/>
      <c r="W52" s="83"/>
      <c r="X52" s="136"/>
      <c r="Y52" s="188"/>
      <c r="Z52" s="194"/>
      <c r="AA52" s="197"/>
      <c r="AB52" s="204"/>
      <c r="AC52" s="211"/>
      <c r="AD52" s="212"/>
      <c r="AE52" s="207"/>
      <c r="AF52" s="179">
        <v>9.5729166666666657E-2</v>
      </c>
      <c r="AG52" s="36">
        <f>(HOUR(AF52)*60)+MINUTE(AF52)+(SECOND(AF52)/60)</f>
        <v>137.85</v>
      </c>
      <c r="AH52" s="37" t="s">
        <v>36</v>
      </c>
      <c r="AI52" s="83">
        <f>(Tiempos!C13*100)/AG52</f>
        <v>40.974489179059361</v>
      </c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</row>
    <row r="53" spans="1:264" s="11" customFormat="1" ht="20" customHeight="1" thickBot="1">
      <c r="A53" s="25" t="s">
        <v>242</v>
      </c>
      <c r="B53" s="31">
        <f>G53+K53+O53+S53+W53+Tabla7[[#This Row],[-]]+Tabla7[[#This Row],[Puntos 5ª5]]</f>
        <v>40.755116443189834</v>
      </c>
      <c r="C53" s="32" t="s">
        <v>19</v>
      </c>
      <c r="D53" s="121">
        <v>3.2800925925925928E-2</v>
      </c>
      <c r="E53" s="122">
        <f>(HOUR(D53)*60)+MINUTE(D53)+(SECOND(D53)/60)</f>
        <v>47.233333333333334</v>
      </c>
      <c r="F53" s="123" t="s">
        <v>39</v>
      </c>
      <c r="G53" s="124">
        <f>(Tiempos!C5*100)/E53</f>
        <v>40.755116443189834</v>
      </c>
      <c r="H53" s="63"/>
      <c r="I53" s="38"/>
      <c r="J53" s="39"/>
      <c r="K53" s="40"/>
      <c r="L53" s="143"/>
      <c r="M53" s="36"/>
      <c r="N53" s="37"/>
      <c r="O53" s="36"/>
      <c r="P53" s="63"/>
      <c r="Q53" s="38"/>
      <c r="R53" s="39"/>
      <c r="S53" s="40"/>
      <c r="T53" s="136"/>
      <c r="U53" s="36"/>
      <c r="V53" s="37"/>
      <c r="W53" s="83"/>
      <c r="X53" s="136"/>
      <c r="Y53" s="189"/>
      <c r="Z53" s="194"/>
      <c r="AA53" s="197"/>
      <c r="AB53" s="204"/>
      <c r="AC53" s="211"/>
      <c r="AD53" s="212"/>
      <c r="AE53" s="207"/>
      <c r="AF53" s="136"/>
      <c r="AG53" s="36"/>
      <c r="AH53" s="37"/>
      <c r="AI53" s="83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</row>
    <row r="54" spans="1:264" s="11" customFormat="1" ht="20" customHeight="1" thickBot="1">
      <c r="A54" s="25" t="s">
        <v>255</v>
      </c>
      <c r="B54" s="31">
        <f>G54+K54+O54+S54+W54+Tabla7[[#This Row],[-]]+Tabla7[[#This Row],[Puntos 5ª5]]</f>
        <v>40</v>
      </c>
      <c r="C54" s="32" t="s">
        <v>68</v>
      </c>
      <c r="D54" s="121"/>
      <c r="E54" s="122"/>
      <c r="F54" s="123"/>
      <c r="G54" s="124"/>
      <c r="H54" s="63"/>
      <c r="I54" s="38"/>
      <c r="J54" s="39"/>
      <c r="K54" s="40"/>
      <c r="L54" s="143" t="s">
        <v>58</v>
      </c>
      <c r="M54" s="36" t="s">
        <v>73</v>
      </c>
      <c r="N54" s="37" t="s">
        <v>73</v>
      </c>
      <c r="O54" s="36">
        <v>20</v>
      </c>
      <c r="P54" s="63" t="s">
        <v>58</v>
      </c>
      <c r="Q54" s="38" t="s">
        <v>73</v>
      </c>
      <c r="R54" s="39" t="s">
        <v>73</v>
      </c>
      <c r="S54" s="40">
        <v>20</v>
      </c>
      <c r="T54" s="136"/>
      <c r="U54" s="36"/>
      <c r="V54" s="37"/>
      <c r="W54" s="83"/>
      <c r="X54" s="136"/>
      <c r="Y54" s="189"/>
      <c r="Z54" s="194"/>
      <c r="AA54" s="195"/>
      <c r="AB54" s="204"/>
      <c r="AC54" s="211"/>
      <c r="AD54" s="212"/>
      <c r="AE54" s="207"/>
      <c r="AF54" s="190"/>
      <c r="AG54" s="36"/>
      <c r="AH54" s="37"/>
      <c r="AI54" s="83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</row>
    <row r="55" spans="1:264" s="11" customFormat="1" ht="20" customHeight="1" thickBot="1">
      <c r="A55" s="25" t="s">
        <v>258</v>
      </c>
      <c r="B55" s="31">
        <f>G55+K55+O55+S55+W55+Tabla7[[#This Row],[-]]+Tabla7[[#This Row],[Puntos 5ª5]]</f>
        <v>20</v>
      </c>
      <c r="C55" s="32" t="s">
        <v>20</v>
      </c>
      <c r="D55" s="121" t="s">
        <v>58</v>
      </c>
      <c r="E55" s="122" t="s">
        <v>73</v>
      </c>
      <c r="F55" s="123" t="s">
        <v>73</v>
      </c>
      <c r="G55" s="124">
        <v>20</v>
      </c>
      <c r="H55" s="63"/>
      <c r="I55" s="38"/>
      <c r="J55" s="39"/>
      <c r="K55" s="40"/>
      <c r="L55" s="143"/>
      <c r="M55" s="36"/>
      <c r="N55" s="37"/>
      <c r="O55" s="36"/>
      <c r="P55" s="63"/>
      <c r="Q55" s="38"/>
      <c r="R55" s="39"/>
      <c r="S55" s="40"/>
      <c r="T55" s="136"/>
      <c r="U55" s="36"/>
      <c r="V55" s="37"/>
      <c r="W55" s="83"/>
      <c r="X55" s="136"/>
      <c r="Y55" s="189"/>
      <c r="Z55" s="199"/>
      <c r="AA55" s="200"/>
      <c r="AB55" s="204"/>
      <c r="AC55" s="211"/>
      <c r="AD55" s="212"/>
      <c r="AE55" s="207"/>
      <c r="AF55" s="190"/>
      <c r="AG55" s="36"/>
      <c r="AH55" s="37"/>
      <c r="AI55" s="83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</row>
    <row r="56" spans="1:264" s="11" customFormat="1" ht="20" customHeight="1" thickBot="1">
      <c r="A56" s="25" t="s">
        <v>280</v>
      </c>
      <c r="B56" s="31">
        <f>G56+K56+O56+S56+W56+Tabla7[[#This Row],[-]]+Tabla7[[#This Row],[Puntos 5ª5]]</f>
        <v>20</v>
      </c>
      <c r="C56" s="32" t="s">
        <v>21</v>
      </c>
      <c r="D56" s="121" t="s">
        <v>58</v>
      </c>
      <c r="E56" s="122" t="s">
        <v>73</v>
      </c>
      <c r="F56" s="123" t="s">
        <v>73</v>
      </c>
      <c r="G56" s="124">
        <v>20</v>
      </c>
      <c r="H56" s="63"/>
      <c r="I56" s="38"/>
      <c r="J56" s="39"/>
      <c r="K56" s="40"/>
      <c r="L56" s="143"/>
      <c r="M56" s="36"/>
      <c r="N56" s="37"/>
      <c r="O56" s="36"/>
      <c r="P56" s="63"/>
      <c r="Q56" s="38"/>
      <c r="R56" s="39"/>
      <c r="S56" s="40"/>
      <c r="T56" s="136"/>
      <c r="U56" s="36"/>
      <c r="V56" s="37"/>
      <c r="W56" s="83"/>
      <c r="X56" s="150"/>
      <c r="Y56" s="123"/>
      <c r="Z56" s="199"/>
      <c r="AA56" s="200"/>
      <c r="AB56" s="204"/>
      <c r="AC56" s="211"/>
      <c r="AD56" s="212"/>
      <c r="AE56" s="207"/>
      <c r="AF56" s="190"/>
      <c r="AG56" s="36"/>
      <c r="AH56" s="37"/>
      <c r="AI56" s="83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</row>
    <row r="57" spans="1:264" s="11" customFormat="1" ht="20" customHeight="1" thickBot="1">
      <c r="A57" s="25" t="s">
        <v>279</v>
      </c>
      <c r="B57" s="31">
        <f>G57+K57+O57+S57+W57+Tabla7[[#This Row],[-]]+Tabla7[[#This Row],[Puntos 5ª5]]</f>
        <v>20</v>
      </c>
      <c r="C57" s="32" t="s">
        <v>59</v>
      </c>
      <c r="D57" s="121"/>
      <c r="E57" s="122"/>
      <c r="F57" s="123"/>
      <c r="G57" s="124"/>
      <c r="H57" s="63" t="s">
        <v>58</v>
      </c>
      <c r="I57" s="38" t="s">
        <v>73</v>
      </c>
      <c r="J57" s="39" t="s">
        <v>73</v>
      </c>
      <c r="K57" s="40">
        <v>20</v>
      </c>
      <c r="L57" s="143"/>
      <c r="M57" s="36"/>
      <c r="N57" s="37"/>
      <c r="O57" s="36"/>
      <c r="P57" s="63"/>
      <c r="Q57" s="38"/>
      <c r="R57" s="39"/>
      <c r="S57" s="40"/>
      <c r="T57" s="136"/>
      <c r="U57" s="36"/>
      <c r="V57" s="37"/>
      <c r="W57" s="83"/>
      <c r="X57" s="150"/>
      <c r="Y57" s="188"/>
      <c r="Z57" s="264"/>
      <c r="AA57" s="289"/>
      <c r="AB57" s="263"/>
      <c r="AC57" s="211"/>
      <c r="AD57" s="212"/>
      <c r="AE57" s="223"/>
      <c r="AF57" s="190"/>
      <c r="AG57" s="36"/>
      <c r="AH57" s="37"/>
      <c r="AI57" s="83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</row>
    <row r="58" spans="1:264" s="11" customFormat="1" ht="20" customHeight="1" thickBot="1">
      <c r="A58" s="25" t="s">
        <v>283</v>
      </c>
      <c r="B58" s="31">
        <f>G58+K58+O58+S58+W58+Tabla7[[#This Row],[-]]+Tabla7[[#This Row],[Puntos 5ª5]]</f>
        <v>20</v>
      </c>
      <c r="C58" s="32" t="s">
        <v>295</v>
      </c>
      <c r="D58" s="121"/>
      <c r="E58" s="122"/>
      <c r="F58" s="123"/>
      <c r="G58" s="124"/>
      <c r="H58" s="63"/>
      <c r="I58" s="38"/>
      <c r="J58" s="39"/>
      <c r="K58" s="40"/>
      <c r="L58" s="143"/>
      <c r="M58" s="36"/>
      <c r="N58" s="37"/>
      <c r="O58" s="36"/>
      <c r="P58" s="63"/>
      <c r="Q58" s="38"/>
      <c r="R58" s="39"/>
      <c r="S58" s="40"/>
      <c r="T58" s="136"/>
      <c r="U58" s="36"/>
      <c r="V58" s="37"/>
      <c r="W58" s="83"/>
      <c r="X58" s="150"/>
      <c r="Y58" s="188"/>
      <c r="Z58" s="264"/>
      <c r="AA58" s="72"/>
      <c r="AB58" s="263"/>
      <c r="AC58" s="211"/>
      <c r="AD58" s="212"/>
      <c r="AE58" s="223"/>
      <c r="AF58" s="269" t="s">
        <v>259</v>
      </c>
      <c r="AG58" s="36"/>
      <c r="AH58" s="37"/>
      <c r="AI58" s="83">
        <v>20</v>
      </c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</row>
    <row r="59" spans="1:264" s="11" customFormat="1" ht="20" customHeight="1" thickBot="1">
      <c r="A59" s="25" t="s">
        <v>287</v>
      </c>
      <c r="B59" s="31">
        <f>G59+K59+O59+S59+W59+Tabla7[[#This Row],[-]]+Tabla7[[#This Row],[Puntos 5ª5]]</f>
        <v>20</v>
      </c>
      <c r="C59" s="32" t="s">
        <v>293</v>
      </c>
      <c r="D59" s="121"/>
      <c r="E59" s="122"/>
      <c r="F59" s="123"/>
      <c r="G59" s="124"/>
      <c r="H59" s="63"/>
      <c r="I59" s="38"/>
      <c r="J59" s="39"/>
      <c r="K59" s="40"/>
      <c r="L59" s="143"/>
      <c r="M59" s="36"/>
      <c r="N59" s="37"/>
      <c r="O59" s="36"/>
      <c r="P59" s="63"/>
      <c r="Q59" s="38"/>
      <c r="R59" s="39"/>
      <c r="S59" s="40"/>
      <c r="T59" s="136"/>
      <c r="U59" s="36"/>
      <c r="V59" s="37"/>
      <c r="W59" s="83"/>
      <c r="X59" s="150"/>
      <c r="Y59" s="188"/>
      <c r="Z59" s="264"/>
      <c r="AA59" s="72"/>
      <c r="AB59" s="263"/>
      <c r="AC59" s="211"/>
      <c r="AD59" s="212"/>
      <c r="AE59" s="223"/>
      <c r="AF59" s="269" t="s">
        <v>259</v>
      </c>
      <c r="AG59" s="36"/>
      <c r="AH59" s="37"/>
      <c r="AI59" s="83">
        <v>20</v>
      </c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</row>
    <row r="60" spans="1:264" s="11" customFormat="1" ht="20" customHeight="1" thickBot="1">
      <c r="A60" s="25" t="s">
        <v>289</v>
      </c>
      <c r="B60" s="31">
        <f>G60+K60+O60+S60+W60+Tabla7[[#This Row],[-]]+Tabla7[[#This Row],[Puntos 5ª5]]</f>
        <v>20</v>
      </c>
      <c r="C60" s="32" t="s">
        <v>63</v>
      </c>
      <c r="D60" s="121"/>
      <c r="E60" s="122"/>
      <c r="F60" s="123"/>
      <c r="G60" s="124"/>
      <c r="H60" s="63"/>
      <c r="I60" s="38"/>
      <c r="J60" s="39"/>
      <c r="K60" s="40"/>
      <c r="L60" s="143"/>
      <c r="M60" s="36"/>
      <c r="N60" s="37"/>
      <c r="O60" s="36"/>
      <c r="P60" s="63"/>
      <c r="Q60" s="38"/>
      <c r="R60" s="39"/>
      <c r="S60" s="40"/>
      <c r="T60" s="136"/>
      <c r="U60" s="36"/>
      <c r="V60" s="37"/>
      <c r="W60" s="83"/>
      <c r="X60" s="150"/>
      <c r="Y60" s="188"/>
      <c r="Z60" s="264"/>
      <c r="AA60" s="72"/>
      <c r="AB60" s="263"/>
      <c r="AC60" s="211"/>
      <c r="AD60" s="212"/>
      <c r="AE60" s="223"/>
      <c r="AF60" s="269" t="s">
        <v>259</v>
      </c>
      <c r="AG60" s="36"/>
      <c r="AH60" s="37"/>
      <c r="AI60" s="83">
        <v>20</v>
      </c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</row>
    <row r="61" spans="1:264" s="11" customFormat="1" ht="20" customHeight="1" thickBot="1">
      <c r="A61" s="25" t="s">
        <v>291</v>
      </c>
      <c r="B61" s="31">
        <f>G61+K61+O61+S61+W61+Tabla7[[#This Row],[-]]+Tabla7[[#This Row],[Puntos 5ª5]]</f>
        <v>20</v>
      </c>
      <c r="C61" s="32" t="s">
        <v>61</v>
      </c>
      <c r="D61" s="121"/>
      <c r="E61" s="122"/>
      <c r="F61" s="123"/>
      <c r="G61" s="124"/>
      <c r="H61" s="63" t="s">
        <v>58</v>
      </c>
      <c r="I61" s="38" t="s">
        <v>73</v>
      </c>
      <c r="J61" s="41" t="s">
        <v>73</v>
      </c>
      <c r="K61" s="40">
        <v>20</v>
      </c>
      <c r="L61" s="143"/>
      <c r="M61" s="36"/>
      <c r="N61" s="37"/>
      <c r="O61" s="36"/>
      <c r="P61" s="63"/>
      <c r="Q61" s="38"/>
      <c r="R61" s="39"/>
      <c r="S61" s="40"/>
      <c r="T61" s="136"/>
      <c r="U61" s="36"/>
      <c r="V61" s="37"/>
      <c r="W61" s="83"/>
      <c r="X61" s="150"/>
      <c r="Y61" s="189"/>
      <c r="Z61" s="264"/>
      <c r="AA61" s="72"/>
      <c r="AB61" s="263"/>
      <c r="AC61" s="211"/>
      <c r="AD61" s="212"/>
      <c r="AE61" s="223"/>
      <c r="AF61" s="268"/>
      <c r="AG61" s="220"/>
      <c r="AH61" s="149"/>
      <c r="AI61" s="151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</row>
    <row r="62" spans="1:264" s="11" customFormat="1" ht="20" customHeight="1" thickBot="1">
      <c r="A62" s="25" t="s">
        <v>292</v>
      </c>
      <c r="B62" s="31">
        <f>G62+K62+O62+S62+W62+Tabla7[[#This Row],[-]]+Tabla7[[#This Row],[Puntos 5ª5]]</f>
        <v>20</v>
      </c>
      <c r="C62" s="32" t="s">
        <v>57</v>
      </c>
      <c r="D62" s="121"/>
      <c r="E62" s="122"/>
      <c r="F62" s="123"/>
      <c r="G62" s="124"/>
      <c r="H62" s="63" t="s">
        <v>58</v>
      </c>
      <c r="I62" s="38" t="s">
        <v>73</v>
      </c>
      <c r="J62" s="39" t="s">
        <v>73</v>
      </c>
      <c r="K62" s="40">
        <v>20</v>
      </c>
      <c r="L62" s="143"/>
      <c r="M62" s="36"/>
      <c r="N62" s="37"/>
      <c r="O62" s="36"/>
      <c r="P62" s="63"/>
      <c r="Q62" s="38"/>
      <c r="R62" s="39"/>
      <c r="S62" s="40"/>
      <c r="T62" s="136"/>
      <c r="U62" s="36"/>
      <c r="V62" s="37"/>
      <c r="W62" s="83"/>
      <c r="X62" s="150"/>
      <c r="Y62" s="189"/>
      <c r="Z62" s="264"/>
      <c r="AA62" s="72"/>
      <c r="AB62" s="263"/>
      <c r="AC62" s="211"/>
      <c r="AD62" s="212"/>
      <c r="AE62" s="223"/>
      <c r="AF62" s="268"/>
      <c r="AG62" s="220"/>
      <c r="AH62" s="149"/>
      <c r="AI62" s="151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</row>
    <row r="63" spans="1:264" s="11" customFormat="1" ht="20" customHeight="1" thickBot="1">
      <c r="A63" s="25" t="s">
        <v>294</v>
      </c>
      <c r="B63" s="31">
        <f>G63+K63+O63+S63+W63+Tabla7[[#This Row],[-]]+Tabla7[[#This Row],[Puntos 5ª5]]</f>
        <v>20</v>
      </c>
      <c r="C63" s="32" t="s">
        <v>60</v>
      </c>
      <c r="D63" s="121"/>
      <c r="E63" s="122"/>
      <c r="F63" s="123"/>
      <c r="G63" s="124"/>
      <c r="H63" s="63" t="s">
        <v>58</v>
      </c>
      <c r="I63" s="38" t="s">
        <v>73</v>
      </c>
      <c r="J63" s="39" t="s">
        <v>73</v>
      </c>
      <c r="K63" s="40">
        <v>20</v>
      </c>
      <c r="L63" s="143"/>
      <c r="M63" s="36"/>
      <c r="N63" s="37"/>
      <c r="O63" s="36"/>
      <c r="P63" s="63"/>
      <c r="Q63" s="38"/>
      <c r="R63" s="39"/>
      <c r="S63" s="40"/>
      <c r="T63" s="136"/>
      <c r="U63" s="36"/>
      <c r="V63" s="37"/>
      <c r="W63" s="83"/>
      <c r="X63" s="150"/>
      <c r="Y63" s="189"/>
      <c r="Z63" s="264"/>
      <c r="AA63" s="72"/>
      <c r="AB63" s="263"/>
      <c r="AC63" s="211"/>
      <c r="AD63" s="212"/>
      <c r="AE63" s="223"/>
      <c r="AF63" s="268"/>
      <c r="AG63" s="220"/>
      <c r="AH63" s="149"/>
      <c r="AI63" s="151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</row>
    <row r="64" spans="1:264" s="11" customFormat="1" ht="20" customHeight="1" thickBot="1">
      <c r="A64" s="25"/>
      <c r="B64" s="33"/>
      <c r="C64" s="32"/>
      <c r="D64" s="126"/>
      <c r="E64" s="127"/>
      <c r="F64" s="128"/>
      <c r="G64" s="129"/>
      <c r="H64" s="65"/>
      <c r="I64" s="46"/>
      <c r="J64" s="46"/>
      <c r="K64" s="66"/>
      <c r="L64" s="55"/>
      <c r="M64" s="44"/>
      <c r="N64" s="45"/>
      <c r="O64" s="51"/>
      <c r="P64" s="67"/>
      <c r="Q64" s="47"/>
      <c r="R64" s="46"/>
      <c r="S64" s="48"/>
      <c r="T64" s="138"/>
      <c r="U64" s="44"/>
      <c r="V64" s="45"/>
      <c r="W64" s="85"/>
      <c r="X64" s="138"/>
      <c r="Y64" s="186"/>
      <c r="Z64" s="261"/>
      <c r="AA64" s="262"/>
      <c r="AB64" s="205"/>
      <c r="AC64" s="213"/>
      <c r="AD64" s="214"/>
      <c r="AE64" s="208"/>
      <c r="AF64" s="138"/>
      <c r="AG64" s="44"/>
      <c r="AH64" s="45"/>
      <c r="AI64" s="85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</row>
    <row r="65" spans="1:264" s="11" customFormat="1" ht="20" customHeight="1" thickBot="1">
      <c r="A65" s="152"/>
      <c r="B65" s="4"/>
      <c r="C65" s="4"/>
      <c r="D65" s="7"/>
      <c r="E65" s="5"/>
      <c r="F65" s="6"/>
      <c r="G65" s="5"/>
      <c r="H65" s="6"/>
      <c r="I65" s="6"/>
      <c r="J65" s="6"/>
      <c r="K65" s="6"/>
      <c r="L65" s="7"/>
      <c r="M65" s="5"/>
      <c r="N65" s="6"/>
      <c r="O65" s="5"/>
      <c r="P65" s="7"/>
      <c r="Q65" s="5"/>
      <c r="R65" s="6"/>
      <c r="S65" s="5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</row>
    <row r="66" spans="1:264" ht="20" customHeight="1">
      <c r="D66" s="7"/>
      <c r="E66" s="5"/>
      <c r="F66" s="6"/>
      <c r="G66" s="5"/>
      <c r="H66" s="6"/>
      <c r="I66" s="6"/>
      <c r="J66" s="6"/>
      <c r="K66" s="6"/>
      <c r="L66" s="7"/>
      <c r="M66" s="5"/>
      <c r="N66" s="6"/>
      <c r="O66" s="5"/>
      <c r="P66" s="7"/>
      <c r="Q66" s="5"/>
      <c r="R66" s="6"/>
      <c r="S66" s="5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</row>
    <row r="67" spans="1:264" ht="20" customHeight="1">
      <c r="D67" s="7"/>
      <c r="E67" s="5"/>
      <c r="F67" s="6"/>
      <c r="G67" s="5"/>
      <c r="H67" s="6"/>
      <c r="I67" s="6"/>
      <c r="J67" s="6"/>
      <c r="K67" s="6"/>
      <c r="L67" s="7"/>
      <c r="M67" s="5"/>
      <c r="N67" s="6"/>
      <c r="O67" s="5"/>
      <c r="P67" s="7"/>
      <c r="Q67" s="5"/>
      <c r="R67" s="6"/>
      <c r="S67" s="5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</row>
    <row r="68" spans="1:264" ht="20" customHeight="1">
      <c r="D68" s="7"/>
      <c r="E68" s="5"/>
      <c r="F68" s="6"/>
      <c r="G68" s="5"/>
      <c r="H68" s="6"/>
      <c r="I68" s="6"/>
      <c r="J68" s="6"/>
      <c r="K68" s="6"/>
      <c r="L68" s="7"/>
      <c r="M68" s="5"/>
      <c r="N68" s="6"/>
      <c r="O68" s="5"/>
      <c r="P68" s="7"/>
      <c r="Q68" s="5"/>
      <c r="R68" s="6"/>
      <c r="S68" s="5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</row>
  </sheetData>
  <mergeCells count="14">
    <mergeCell ref="AF5:AI6"/>
    <mergeCell ref="A5:A6"/>
    <mergeCell ref="B5:B6"/>
    <mergeCell ref="C5:C6"/>
    <mergeCell ref="T5:W6"/>
    <mergeCell ref="X6:Y6"/>
    <mergeCell ref="D5:G6"/>
    <mergeCell ref="Z6:AA6"/>
    <mergeCell ref="X5:AE5"/>
    <mergeCell ref="K2:S2"/>
    <mergeCell ref="P3:S3"/>
    <mergeCell ref="H5:K6"/>
    <mergeCell ref="L5:O6"/>
    <mergeCell ref="P5:S6"/>
  </mergeCells>
  <phoneticPr fontId="9" type="noConversion"/>
  <pageMargins left="0.75000000000000011" right="0.75000000000000011" top="1" bottom="1" header="0.5" footer="0.5"/>
  <pageSetup paperSize="3" scale="45" orientation="landscape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D65"/>
  <sheetViews>
    <sheetView topLeftCell="A5" workbookViewId="0">
      <selection activeCell="C37" sqref="C37"/>
    </sheetView>
  </sheetViews>
  <sheetFormatPr baseColWidth="10" defaultColWidth="10.83203125" defaultRowHeight="20" customHeight="1" x14ac:dyDescent="0"/>
  <cols>
    <col min="1" max="1" width="13.33203125" style="4" customWidth="1"/>
    <col min="2" max="2" width="12.5" style="4" customWidth="1"/>
    <col min="3" max="3" width="29.33203125" style="4" customWidth="1"/>
    <col min="4" max="4" width="12.5" style="8" customWidth="1"/>
    <col min="5" max="5" width="11.83203125" style="9" hidden="1" customWidth="1"/>
    <col min="6" max="6" width="7" style="4" customWidth="1"/>
    <col min="7" max="7" width="12.5" style="9" customWidth="1"/>
    <col min="8" max="8" width="12.5" style="4" customWidth="1"/>
    <col min="9" max="9" width="11.83203125" style="4" hidden="1" customWidth="1"/>
    <col min="10" max="10" width="7" style="4" customWidth="1"/>
    <col min="11" max="11" width="13.6640625" style="4" customWidth="1"/>
    <col min="12" max="12" width="13.6640625" style="8" customWidth="1"/>
    <col min="13" max="13" width="11.83203125" style="9" hidden="1" customWidth="1"/>
    <col min="14" max="14" width="7" style="4" customWidth="1"/>
    <col min="15" max="15" width="13.6640625" style="9" customWidth="1"/>
    <col min="16" max="16" width="13.6640625" style="8" customWidth="1"/>
    <col min="17" max="17" width="11.83203125" style="9" hidden="1" customWidth="1"/>
    <col min="18" max="18" width="7" style="4" customWidth="1"/>
    <col min="19" max="19" width="13.6640625" style="9" customWidth="1"/>
    <col min="20" max="20" width="10.83203125" style="4" customWidth="1"/>
    <col min="21" max="21" width="10.83203125" style="4" hidden="1" customWidth="1"/>
    <col min="22" max="22" width="8" style="4" customWidth="1"/>
    <col min="23" max="28" width="10.83203125" style="4" customWidth="1"/>
    <col min="29" max="29" width="10.83203125" style="4" hidden="1" customWidth="1"/>
    <col min="30" max="30" width="12.83203125" style="4" customWidth="1"/>
    <col min="31" max="31" width="10.83203125" style="4" customWidth="1"/>
    <col min="32" max="32" width="9.83203125" style="4" customWidth="1"/>
    <col min="33" max="33" width="7.6640625" style="4" hidden="1" customWidth="1"/>
    <col min="34" max="34" width="7" style="4" customWidth="1"/>
    <col min="35" max="35" width="8" style="4" customWidth="1"/>
    <col min="36" max="16384" width="10.83203125" style="4"/>
  </cols>
  <sheetData>
    <row r="2" spans="1:264" ht="133" customHeight="1">
      <c r="K2" s="270" t="s">
        <v>96</v>
      </c>
      <c r="L2" s="270"/>
      <c r="M2" s="270"/>
      <c r="N2" s="270"/>
      <c r="O2" s="270"/>
      <c r="P2" s="270"/>
      <c r="Q2" s="270"/>
      <c r="R2" s="270"/>
      <c r="S2" s="270"/>
      <c r="T2" s="116"/>
    </row>
    <row r="3" spans="1:264" ht="153" customHeight="1">
      <c r="J3" s="18"/>
      <c r="L3" s="18"/>
      <c r="M3" s="18"/>
      <c r="N3" s="19"/>
      <c r="O3" s="20" t="s">
        <v>94</v>
      </c>
      <c r="P3" s="271">
        <f ca="1">'H-21'!P3:S3</f>
        <v>41179</v>
      </c>
      <c r="Q3" s="271"/>
      <c r="R3" s="271"/>
      <c r="S3" s="271"/>
    </row>
    <row r="4" spans="1:264" ht="22" customHeight="1" thickBot="1">
      <c r="J4" s="18"/>
      <c r="L4" s="18"/>
      <c r="M4" s="18"/>
      <c r="N4" s="19"/>
      <c r="O4" s="20"/>
      <c r="P4" s="182"/>
      <c r="Q4" s="182"/>
      <c r="R4" s="182"/>
      <c r="S4" s="182"/>
    </row>
    <row r="5" spans="1:264" ht="20" customHeight="1" thickBot="1">
      <c r="A5" s="282" t="s">
        <v>200</v>
      </c>
      <c r="B5" s="278" t="s">
        <v>157</v>
      </c>
      <c r="C5" s="280" t="s">
        <v>93</v>
      </c>
      <c r="D5" s="272" t="s">
        <v>203</v>
      </c>
      <c r="E5" s="273"/>
      <c r="F5" s="273"/>
      <c r="G5" s="274"/>
      <c r="H5" s="272" t="s">
        <v>204</v>
      </c>
      <c r="I5" s="273"/>
      <c r="J5" s="273"/>
      <c r="K5" s="274"/>
      <c r="L5" s="272" t="s">
        <v>201</v>
      </c>
      <c r="M5" s="273"/>
      <c r="N5" s="273"/>
      <c r="O5" s="274"/>
      <c r="P5" s="272" t="s">
        <v>202</v>
      </c>
      <c r="Q5" s="273"/>
      <c r="R5" s="273"/>
      <c r="S5" s="274"/>
      <c r="T5" s="272" t="s">
        <v>238</v>
      </c>
      <c r="U5" s="273"/>
      <c r="V5" s="273"/>
      <c r="W5" s="274"/>
      <c r="X5" s="275" t="s">
        <v>252</v>
      </c>
      <c r="Y5" s="276"/>
      <c r="Z5" s="276"/>
      <c r="AA5" s="276"/>
      <c r="AB5" s="276"/>
      <c r="AC5" s="276"/>
      <c r="AD5" s="276"/>
      <c r="AE5" s="276"/>
      <c r="AF5" s="272" t="s">
        <v>276</v>
      </c>
      <c r="AG5" s="273"/>
      <c r="AH5" s="273"/>
      <c r="AI5" s="274"/>
    </row>
    <row r="6" spans="1:264" s="12" customFormat="1" ht="45" customHeight="1" thickBot="1">
      <c r="A6" s="283"/>
      <c r="B6" s="279"/>
      <c r="C6" s="281"/>
      <c r="D6" s="275"/>
      <c r="E6" s="276"/>
      <c r="F6" s="276"/>
      <c r="G6" s="277"/>
      <c r="H6" s="275"/>
      <c r="I6" s="276"/>
      <c r="J6" s="276"/>
      <c r="K6" s="277"/>
      <c r="L6" s="275"/>
      <c r="M6" s="276"/>
      <c r="N6" s="276"/>
      <c r="O6" s="277"/>
      <c r="P6" s="275"/>
      <c r="Q6" s="276"/>
      <c r="R6" s="276"/>
      <c r="S6" s="277"/>
      <c r="T6" s="275"/>
      <c r="U6" s="276"/>
      <c r="V6" s="276"/>
      <c r="W6" s="277"/>
      <c r="X6" s="272" t="s">
        <v>253</v>
      </c>
      <c r="Y6" s="273"/>
      <c r="Z6" s="272" t="s">
        <v>254</v>
      </c>
      <c r="AA6" s="273"/>
      <c r="AB6" s="187" t="s">
        <v>266</v>
      </c>
      <c r="AC6" s="187"/>
      <c r="AD6" s="187" t="s">
        <v>1</v>
      </c>
      <c r="AE6" s="187" t="s">
        <v>251</v>
      </c>
      <c r="AF6" s="275"/>
      <c r="AG6" s="276"/>
      <c r="AH6" s="276"/>
      <c r="AI6" s="277"/>
      <c r="AJ6" s="13"/>
      <c r="AK6" s="13"/>
      <c r="AL6" s="13"/>
      <c r="AM6" s="13"/>
      <c r="AN6" s="13"/>
    </row>
    <row r="7" spans="1:264" s="10" customFormat="1" ht="20" customHeight="1" thickBot="1">
      <c r="A7" s="16"/>
      <c r="B7" s="30" t="s">
        <v>186</v>
      </c>
      <c r="C7" s="30" t="s">
        <v>187</v>
      </c>
      <c r="D7" s="26" t="s">
        <v>192</v>
      </c>
      <c r="E7" s="28" t="s">
        <v>185</v>
      </c>
      <c r="F7" s="29" t="s">
        <v>232</v>
      </c>
      <c r="G7" s="28" t="s">
        <v>191</v>
      </c>
      <c r="H7" s="56" t="s">
        <v>193</v>
      </c>
      <c r="I7" s="57" t="s">
        <v>188</v>
      </c>
      <c r="J7" s="58" t="s">
        <v>235</v>
      </c>
      <c r="K7" s="57" t="s">
        <v>195</v>
      </c>
      <c r="L7" s="27" t="s">
        <v>196</v>
      </c>
      <c r="M7" s="28" t="s">
        <v>189</v>
      </c>
      <c r="N7" s="29" t="s">
        <v>233</v>
      </c>
      <c r="O7" s="28" t="s">
        <v>197</v>
      </c>
      <c r="P7" s="56" t="s">
        <v>198</v>
      </c>
      <c r="Q7" s="57" t="s">
        <v>190</v>
      </c>
      <c r="R7" s="58" t="s">
        <v>234</v>
      </c>
      <c r="S7" s="57" t="s">
        <v>194</v>
      </c>
      <c r="T7" s="155" t="s">
        <v>240</v>
      </c>
      <c r="U7" s="155" t="s">
        <v>236</v>
      </c>
      <c r="V7" s="155" t="s">
        <v>237</v>
      </c>
      <c r="W7" s="155" t="s">
        <v>241</v>
      </c>
      <c r="X7" s="155" t="s">
        <v>263</v>
      </c>
      <c r="Y7" s="155" t="s">
        <v>261</v>
      </c>
      <c r="Z7" s="155" t="s">
        <v>264</v>
      </c>
      <c r="AA7" s="155" t="s">
        <v>260</v>
      </c>
      <c r="AB7" s="155" t="s">
        <v>265</v>
      </c>
      <c r="AC7" s="155" t="s">
        <v>262</v>
      </c>
      <c r="AD7" s="155" t="s">
        <v>269</v>
      </c>
      <c r="AE7" s="155" t="s">
        <v>267</v>
      </c>
      <c r="AF7" s="155" t="s">
        <v>272</v>
      </c>
      <c r="AG7" s="155" t="s">
        <v>273</v>
      </c>
      <c r="AH7" s="155" t="s">
        <v>274</v>
      </c>
      <c r="AI7" s="155" t="s">
        <v>275</v>
      </c>
      <c r="AJ7" s="17"/>
      <c r="AK7" s="17"/>
      <c r="AL7" s="17"/>
      <c r="AM7" s="17"/>
      <c r="AN7" s="17"/>
    </row>
    <row r="8" spans="1:264" s="11" customFormat="1" ht="20" customHeight="1" thickBot="1">
      <c r="A8" s="25" t="s">
        <v>2</v>
      </c>
      <c r="B8" s="31">
        <f>G8+K8+O8+S8+W8+Tabla73[[#This Row],[-]]+Tabla73[[#This Row],[Puntos 5ª5]]</f>
        <v>467.51140395337052</v>
      </c>
      <c r="C8" s="33" t="s">
        <v>228</v>
      </c>
      <c r="D8" s="97">
        <v>2.2835648148148147E-2</v>
      </c>
      <c r="E8" s="34">
        <f>(HOUR(D8)*60)+MINUTE(D8)+(SECOND(D8)/60)</f>
        <v>32.883333333333333</v>
      </c>
      <c r="F8" s="35" t="s">
        <v>113</v>
      </c>
      <c r="G8" s="81">
        <f>(Tiempos!E5*100)/E8</f>
        <v>67.511403953370504</v>
      </c>
      <c r="H8" s="98"/>
      <c r="I8" s="68"/>
      <c r="J8" s="69"/>
      <c r="K8" s="80"/>
      <c r="L8" s="75">
        <v>1.5324074074074073E-2</v>
      </c>
      <c r="M8" s="71">
        <f>(HOUR(L8)*60)+MINUTE(L8)+(SECOND(L8)/60)</f>
        <v>22.066666666666666</v>
      </c>
      <c r="N8" s="72" t="s">
        <v>101</v>
      </c>
      <c r="O8" s="73">
        <f>(Tiempos!E7*100)/M8</f>
        <v>100</v>
      </c>
      <c r="P8" s="98">
        <v>0.10359953703703705</v>
      </c>
      <c r="Q8" s="99">
        <f>(HOUR(P8)*60)+MINUTE(P8)+(SECOND(P8)/60)</f>
        <v>149.18333333333334</v>
      </c>
      <c r="R8" s="69" t="s">
        <v>101</v>
      </c>
      <c r="S8" s="80">
        <f>(Tiempos!E8*100)/Q8</f>
        <v>100</v>
      </c>
      <c r="T8" s="141">
        <v>4.553240740740741E-2</v>
      </c>
      <c r="U8" s="142">
        <f>(HOUR(T8)*60)+MINUTE(T8)+(SECOND(T8)/60)</f>
        <v>65.566666666666663</v>
      </c>
      <c r="V8" s="139" t="s">
        <v>101</v>
      </c>
      <c r="W8" s="140">
        <f>(Tiempos!E9*100)/U8</f>
        <v>100</v>
      </c>
      <c r="X8" s="59"/>
      <c r="Y8" s="229"/>
      <c r="Z8" s="230"/>
      <c r="AA8" s="231"/>
      <c r="AB8" s="232"/>
      <c r="AC8" s="233"/>
      <c r="AD8" s="234"/>
      <c r="AE8" s="235"/>
      <c r="AF8" s="141">
        <v>4.6689814814814816E-2</v>
      </c>
      <c r="AG8" s="142">
        <f t="shared" ref="AG8:AG13" si="0">(HOUR(AF8)*60)+MINUTE(AF8)+(SECOND(AF8)/60)</f>
        <v>67.233333333333334</v>
      </c>
      <c r="AH8" s="139" t="s">
        <v>2</v>
      </c>
      <c r="AI8" s="140">
        <f>(Tiempos!E13*100)/AG8</f>
        <v>100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</row>
    <row r="9" spans="1:264" ht="20" customHeight="1" thickBot="1">
      <c r="A9" s="25" t="s">
        <v>3</v>
      </c>
      <c r="B9" s="31">
        <f>G9+K9+O9+S9+W9+Tabla73[[#This Row],[-]]+Tabla73[[#This Row],[Puntos 5ª5]]</f>
        <v>338.54787582504548</v>
      </c>
      <c r="C9" s="33" t="s">
        <v>227</v>
      </c>
      <c r="D9" s="82">
        <v>2.4097222222222225E-2</v>
      </c>
      <c r="E9" s="36">
        <f>(HOUR(D9)*60)+MINUTE(D9)+(SECOND(D9)/60)</f>
        <v>34.700000000000003</v>
      </c>
      <c r="F9" s="37" t="s">
        <v>116</v>
      </c>
      <c r="G9" s="83">
        <f>(Tiempos!E5*100)/E9</f>
        <v>63.976945244956767</v>
      </c>
      <c r="H9" s="63">
        <v>8.7858796296296296E-2</v>
      </c>
      <c r="I9" s="38">
        <f>(HOUR(H9)*60)+MINUTE(H9)+(SECOND(H9)/60)</f>
        <v>126.51666666666667</v>
      </c>
      <c r="J9" s="39" t="s">
        <v>102</v>
      </c>
      <c r="K9" s="40">
        <f>(Tiempos!E6*100)/I9</f>
        <v>99.947306020287186</v>
      </c>
      <c r="L9" s="70">
        <v>2.3368055555555555E-2</v>
      </c>
      <c r="M9" s="71">
        <f>(HOUR(L9)*60)+MINUTE(L9)+(SECOND(L9)/60)</f>
        <v>33.65</v>
      </c>
      <c r="N9" s="72" t="s">
        <v>102</v>
      </c>
      <c r="O9" s="73">
        <f>(Tiempos!E7*100)/M9</f>
        <v>65.577018325903907</v>
      </c>
      <c r="P9" s="63"/>
      <c r="Q9" s="38"/>
      <c r="R9" s="39"/>
      <c r="S9" s="40"/>
      <c r="T9" s="137">
        <v>7.570601851851852E-2</v>
      </c>
      <c r="U9" s="42">
        <f>(HOUR(T9)*60)+MINUTE(T9)+(SECOND(T9)/60)</f>
        <v>109.01666666666667</v>
      </c>
      <c r="V9" s="37" t="s">
        <v>104</v>
      </c>
      <c r="W9" s="83">
        <f>(Tiempos!E9*100)/U9</f>
        <v>60.143708913010236</v>
      </c>
      <c r="X9" s="63"/>
      <c r="Y9" s="236"/>
      <c r="Z9" s="237"/>
      <c r="AA9" s="238"/>
      <c r="AB9" s="239"/>
      <c r="AC9" s="240"/>
      <c r="AD9" s="241"/>
      <c r="AE9" s="242"/>
      <c r="AF9" s="137">
        <v>9.5474537037037052E-2</v>
      </c>
      <c r="AG9" s="42">
        <f t="shared" si="0"/>
        <v>137.48333333333332</v>
      </c>
      <c r="AH9" s="37" t="s">
        <v>22</v>
      </c>
      <c r="AI9" s="83">
        <f>(Tiempos!E13*100)/AG9</f>
        <v>48.902897320887384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</row>
    <row r="10" spans="1:264" s="11" customFormat="1" ht="20" customHeight="1" thickBot="1">
      <c r="A10" s="25" t="s">
        <v>5</v>
      </c>
      <c r="B10" s="31">
        <f>G10+K10+O10+S10+W10+Tabla73[[#This Row],[-]]+Tabla73[[#This Row],[Puntos 5ª5]]</f>
        <v>306.70182892934326</v>
      </c>
      <c r="C10" s="33" t="s">
        <v>127</v>
      </c>
      <c r="D10" s="82">
        <v>2.6342592592592588E-2</v>
      </c>
      <c r="E10" s="36">
        <f>(HOUR(D10)*60)+MINUTE(D10)+(SECOND(D10)/60)</f>
        <v>37.93333333333333</v>
      </c>
      <c r="F10" s="37" t="s">
        <v>121</v>
      </c>
      <c r="G10" s="83">
        <f>(Tiempos!E5*100)/E10</f>
        <v>58.523725834797894</v>
      </c>
      <c r="H10" s="63" t="s">
        <v>58</v>
      </c>
      <c r="I10" s="38" t="s">
        <v>73</v>
      </c>
      <c r="J10" s="39" t="s">
        <v>73</v>
      </c>
      <c r="K10" s="40">
        <v>20</v>
      </c>
      <c r="L10" s="70"/>
      <c r="M10" s="71"/>
      <c r="N10" s="72"/>
      <c r="O10" s="73"/>
      <c r="P10" s="63"/>
      <c r="Q10" s="38"/>
      <c r="R10" s="39"/>
      <c r="S10" s="40"/>
      <c r="T10" s="137">
        <v>5.258101851851852E-2</v>
      </c>
      <c r="U10" s="42">
        <f>(HOUR(T10)*60)+MINUTE(T10)+(SECOND(T10)/60)</f>
        <v>75.716666666666669</v>
      </c>
      <c r="V10" s="37" t="s">
        <v>103</v>
      </c>
      <c r="W10" s="83">
        <f>(Tiempos!E9*100)/U10</f>
        <v>86.594761171032346</v>
      </c>
      <c r="X10" s="63">
        <v>1.0300925925925927E-2</v>
      </c>
      <c r="Y10" s="243" t="s">
        <v>2</v>
      </c>
      <c r="Z10" s="237">
        <v>3.078703703703704E-2</v>
      </c>
      <c r="AA10" s="244" t="s">
        <v>2</v>
      </c>
      <c r="AB10" s="239">
        <f>X10+Z10</f>
        <v>4.1087962962962965E-2</v>
      </c>
      <c r="AC10" s="240">
        <f>(HOUR(AB10)*60)+MINUTE(AB10)+(SECOND(AB10)/60)</f>
        <v>59.166666666666664</v>
      </c>
      <c r="AD10" s="241">
        <f>(Tiempos!E12*100)/AC10</f>
        <v>100.00000000000001</v>
      </c>
      <c r="AE10" s="242" t="s">
        <v>2</v>
      </c>
      <c r="AF10" s="137">
        <v>0.11228009259259258</v>
      </c>
      <c r="AG10" s="42">
        <f t="shared" si="0"/>
        <v>161.68333333333334</v>
      </c>
      <c r="AH10" s="37" t="s">
        <v>23</v>
      </c>
      <c r="AI10" s="83">
        <f>(Tiempos!E13*100)/AG10</f>
        <v>41.583341923513039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</row>
    <row r="11" spans="1:264" ht="20" customHeight="1" thickBot="1">
      <c r="A11" s="25" t="s">
        <v>4</v>
      </c>
      <c r="B11" s="31">
        <f>G11+K11+O11+S11+W11+Tabla73[[#This Row],[-]]+Tabla73[[#This Row],[Puntos 5ª5]]</f>
        <v>260.08383465285078</v>
      </c>
      <c r="C11" s="33" t="s">
        <v>229</v>
      </c>
      <c r="D11" s="82"/>
      <c r="E11" s="36"/>
      <c r="F11" s="37"/>
      <c r="G11" s="83"/>
      <c r="H11" s="63">
        <v>8.7812500000000002E-2</v>
      </c>
      <c r="I11" s="38">
        <f>(HOUR(H11)*60)+MINUTE(H11)+(SECOND(H11)/60)</f>
        <v>126.45</v>
      </c>
      <c r="J11" s="39" t="s">
        <v>101</v>
      </c>
      <c r="K11" s="40">
        <f>(Tiempos!E6*100)/I11</f>
        <v>100</v>
      </c>
      <c r="L11" s="70" t="s">
        <v>58</v>
      </c>
      <c r="M11" s="74" t="s">
        <v>73</v>
      </c>
      <c r="N11" s="72" t="s">
        <v>73</v>
      </c>
      <c r="O11" s="73">
        <v>20</v>
      </c>
      <c r="P11" s="63"/>
      <c r="Q11" s="38"/>
      <c r="R11" s="39"/>
      <c r="S11" s="40"/>
      <c r="T11" s="137">
        <v>4.9988425925925922E-2</v>
      </c>
      <c r="U11" s="42">
        <f>(HOUR(T11)*60)+MINUTE(T11)+(SECOND(T11)/60)</f>
        <v>71.983333333333334</v>
      </c>
      <c r="V11" s="37" t="s">
        <v>102</v>
      </c>
      <c r="W11" s="83">
        <f>(Tiempos!E9*100)/U11</f>
        <v>91.085899513776326</v>
      </c>
      <c r="X11" s="63"/>
      <c r="Y11" s="245"/>
      <c r="Z11" s="237"/>
      <c r="AA11" s="244"/>
      <c r="AB11" s="246"/>
      <c r="AC11" s="240"/>
      <c r="AD11" s="241"/>
      <c r="AE11" s="247"/>
      <c r="AF11" s="137">
        <v>9.5289351851851847E-2</v>
      </c>
      <c r="AG11" s="42">
        <f t="shared" si="0"/>
        <v>137.21666666666667</v>
      </c>
      <c r="AH11" s="37" t="s">
        <v>4</v>
      </c>
      <c r="AI11" s="83">
        <f>(Tiempos!E13*100)/AG11</f>
        <v>48.997935139074457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</row>
    <row r="12" spans="1:264" s="11" customFormat="1" ht="20" customHeight="1" thickBot="1">
      <c r="A12" s="25" t="s">
        <v>22</v>
      </c>
      <c r="B12" s="31">
        <f>G12+K12+O12+S12+W12+Tabla73[[#This Row],[-]]+Tabla73[[#This Row],[Puntos 5ª5]]</f>
        <v>166.11498737761272</v>
      </c>
      <c r="C12" s="33" t="s">
        <v>230</v>
      </c>
      <c r="D12" s="82"/>
      <c r="E12" s="36"/>
      <c r="F12" s="37"/>
      <c r="G12" s="83"/>
      <c r="H12" s="63" t="s">
        <v>58</v>
      </c>
      <c r="I12" s="38" t="s">
        <v>73</v>
      </c>
      <c r="J12" s="39" t="s">
        <v>73</v>
      </c>
      <c r="K12" s="40">
        <v>20</v>
      </c>
      <c r="L12" s="70"/>
      <c r="M12" s="71"/>
      <c r="N12" s="72"/>
      <c r="O12" s="73"/>
      <c r="P12" s="63">
        <v>0.11418981481481481</v>
      </c>
      <c r="Q12" s="43">
        <f>(HOUR(P12)*60)+MINUTE(P12)+(SECOND(P12)/60)</f>
        <v>164.43333333333334</v>
      </c>
      <c r="R12" s="39" t="s">
        <v>102</v>
      </c>
      <c r="S12" s="40">
        <f>(Tiempos!E8*100)/Q12</f>
        <v>90.725724711129132</v>
      </c>
      <c r="T12" s="136"/>
      <c r="U12" s="42"/>
      <c r="V12" s="37"/>
      <c r="W12" s="83"/>
      <c r="X12" s="63"/>
      <c r="Y12" s="243"/>
      <c r="Z12" s="237"/>
      <c r="AA12" s="248"/>
      <c r="AB12" s="239"/>
      <c r="AC12" s="240"/>
      <c r="AD12" s="241"/>
      <c r="AE12" s="242"/>
      <c r="AF12" s="137">
        <v>8.4293981481481484E-2</v>
      </c>
      <c r="AG12" s="42">
        <f t="shared" si="0"/>
        <v>121.38333333333334</v>
      </c>
      <c r="AH12" s="37" t="s">
        <v>5</v>
      </c>
      <c r="AI12" s="83">
        <f>(Tiempos!E13*100)/AG12</f>
        <v>55.389262666483589</v>
      </c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</row>
    <row r="13" spans="1:264" ht="20" customHeight="1" thickBot="1">
      <c r="A13" s="25" t="s">
        <v>23</v>
      </c>
      <c r="B13" s="31">
        <f>G13+K13+O13+S13+W13+Tabla73[[#This Row],[-]]+Tabla73[[#This Row],[Puntos 5ª5]]</f>
        <v>115.43411402886207</v>
      </c>
      <c r="C13" s="33" t="s">
        <v>244</v>
      </c>
      <c r="D13" s="82"/>
      <c r="E13" s="36"/>
      <c r="F13" s="37"/>
      <c r="G13" s="83"/>
      <c r="H13" s="63"/>
      <c r="I13" s="38"/>
      <c r="J13" s="39"/>
      <c r="K13" s="40"/>
      <c r="L13" s="70"/>
      <c r="M13" s="71"/>
      <c r="N13" s="72"/>
      <c r="O13" s="73"/>
      <c r="P13" s="63"/>
      <c r="Q13" s="38"/>
      <c r="R13" s="39"/>
      <c r="S13" s="40"/>
      <c r="T13" s="137" t="s">
        <v>58</v>
      </c>
      <c r="U13" s="42"/>
      <c r="V13" s="37" t="s">
        <v>73</v>
      </c>
      <c r="W13" s="83">
        <v>20</v>
      </c>
      <c r="X13" s="63"/>
      <c r="Y13" s="236"/>
      <c r="Z13" s="237"/>
      <c r="AA13" s="238"/>
      <c r="AB13" s="239"/>
      <c r="AC13" s="240"/>
      <c r="AD13" s="241"/>
      <c r="AE13" s="242"/>
      <c r="AF13" s="137">
        <v>4.8923611111111105E-2</v>
      </c>
      <c r="AG13" s="42">
        <f t="shared" si="0"/>
        <v>70.45</v>
      </c>
      <c r="AH13" s="37" t="s">
        <v>3</v>
      </c>
      <c r="AI13" s="83">
        <f>(Tiempos!E13*100)/AG13</f>
        <v>95.434114028862069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</row>
    <row r="14" spans="1:264" s="11" customFormat="1" ht="20" customHeight="1" thickBot="1">
      <c r="A14" s="25" t="s">
        <v>24</v>
      </c>
      <c r="B14" s="31">
        <f>G14+K14+O14+S14+W14+Tabla73[[#This Row],[-]]+Tabla73[[#This Row],[Puntos 5ª5]]</f>
        <v>100</v>
      </c>
      <c r="C14" s="33" t="s">
        <v>98</v>
      </c>
      <c r="D14" s="82">
        <v>1.5416666666666667E-2</v>
      </c>
      <c r="E14" s="36">
        <f>(HOUR(D14)*60)+MINUTE(D14)+(SECOND(D14)/60)</f>
        <v>22.2</v>
      </c>
      <c r="F14" s="37" t="s">
        <v>101</v>
      </c>
      <c r="G14" s="83">
        <f>(Tiempos!E5*100)/E14</f>
        <v>100</v>
      </c>
      <c r="H14" s="63"/>
      <c r="I14" s="38"/>
      <c r="J14" s="39"/>
      <c r="K14" s="40"/>
      <c r="L14" s="70"/>
      <c r="M14" s="71"/>
      <c r="N14" s="72"/>
      <c r="O14" s="73"/>
      <c r="P14" s="63"/>
      <c r="Q14" s="38"/>
      <c r="R14" s="39"/>
      <c r="S14" s="40"/>
      <c r="T14" s="136"/>
      <c r="U14" s="36"/>
      <c r="V14" s="37"/>
      <c r="W14" s="83"/>
      <c r="X14" s="249"/>
      <c r="Y14" s="243"/>
      <c r="Z14" s="237"/>
      <c r="AA14" s="248"/>
      <c r="AB14" s="239"/>
      <c r="AC14" s="240"/>
      <c r="AD14" s="241"/>
      <c r="AE14" s="242"/>
      <c r="AF14" s="137"/>
      <c r="AG14" s="42"/>
      <c r="AH14" s="37"/>
      <c r="AI14" s="83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</row>
    <row r="15" spans="1:264" ht="20" customHeight="1" thickBot="1">
      <c r="A15" s="25" t="s">
        <v>25</v>
      </c>
      <c r="B15" s="31">
        <f>G15+K15+O15+S15+W15+Tabla73[[#This Row],[-]]+Tabla73[[#This Row],[Puntos 5ª5]]</f>
        <v>99.402985074626869</v>
      </c>
      <c r="C15" s="33" t="s">
        <v>99</v>
      </c>
      <c r="D15" s="82">
        <v>1.5509259259259257E-2</v>
      </c>
      <c r="E15" s="36">
        <f>(HOUR(D15)*60)+MINUTE(D15)+(SECOND(D15)/60)</f>
        <v>22.333333333333332</v>
      </c>
      <c r="F15" s="37" t="s">
        <v>102</v>
      </c>
      <c r="G15" s="83">
        <f>(Tiempos!E5*100)/E15</f>
        <v>99.402985074626869</v>
      </c>
      <c r="H15" s="63"/>
      <c r="I15" s="38"/>
      <c r="J15" s="39"/>
      <c r="K15" s="40"/>
      <c r="L15" s="70"/>
      <c r="M15" s="74"/>
      <c r="N15" s="72"/>
      <c r="O15" s="73"/>
      <c r="P15" s="63"/>
      <c r="Q15" s="38"/>
      <c r="R15" s="39"/>
      <c r="S15" s="40"/>
      <c r="T15" s="136"/>
      <c r="U15" s="36"/>
      <c r="V15" s="37"/>
      <c r="W15" s="83"/>
      <c r="X15" s="63"/>
      <c r="Y15" s="243"/>
      <c r="Z15" s="237"/>
      <c r="AA15" s="248"/>
      <c r="AB15" s="239"/>
      <c r="AC15" s="240"/>
      <c r="AD15" s="241"/>
      <c r="AE15" s="242"/>
      <c r="AF15" s="137"/>
      <c r="AG15" s="42"/>
      <c r="AH15" s="37"/>
      <c r="AI15" s="83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</row>
    <row r="16" spans="1:264" s="11" customFormat="1" ht="20" customHeight="1" thickBot="1">
      <c r="A16" s="25" t="s">
        <v>26</v>
      </c>
      <c r="B16" s="31">
        <f>G16+K16+O16+S16+W16+Tabla73[[#This Row],[-]]+Tabla73[[#This Row],[Puntos 5ª5]]</f>
        <v>96.872727272727275</v>
      </c>
      <c r="C16" s="33" t="s">
        <v>100</v>
      </c>
      <c r="D16" s="82">
        <v>1.5914351851851853E-2</v>
      </c>
      <c r="E16" s="36">
        <f>(HOUR(D16)*60)+MINUTE(D16)+(SECOND(D16)/60)</f>
        <v>22.916666666666668</v>
      </c>
      <c r="F16" s="37" t="s">
        <v>103</v>
      </c>
      <c r="G16" s="83">
        <f>(Tiempos!E5*100)/E16</f>
        <v>96.872727272727275</v>
      </c>
      <c r="H16" s="63"/>
      <c r="I16" s="38"/>
      <c r="J16" s="39"/>
      <c r="K16" s="40"/>
      <c r="L16" s="70"/>
      <c r="M16" s="71"/>
      <c r="N16" s="72"/>
      <c r="O16" s="73"/>
      <c r="P16" s="63"/>
      <c r="Q16" s="38"/>
      <c r="R16" s="39"/>
      <c r="S16" s="40"/>
      <c r="T16" s="136"/>
      <c r="U16" s="36"/>
      <c r="V16" s="37"/>
      <c r="W16" s="83"/>
      <c r="X16" s="63"/>
      <c r="Y16" s="250"/>
      <c r="Z16" s="237"/>
      <c r="AA16" s="258"/>
      <c r="AB16" s="239"/>
      <c r="AC16" s="240"/>
      <c r="AD16" s="241"/>
      <c r="AE16" s="242"/>
      <c r="AF16" s="137"/>
      <c r="AG16" s="42"/>
      <c r="AH16" s="37"/>
      <c r="AI16" s="83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</row>
    <row r="17" spans="1:264" ht="20" customHeight="1" thickBot="1">
      <c r="A17" s="25" t="s">
        <v>27</v>
      </c>
      <c r="B17" s="31">
        <f>G17+K17+O17+S17+W17+Tabla73[[#This Row],[-]]+Tabla73[[#This Row],[Puntos 5ª5]]</f>
        <v>95.916561314791394</v>
      </c>
      <c r="C17" s="33" t="s">
        <v>124</v>
      </c>
      <c r="D17" s="82"/>
      <c r="E17" s="36"/>
      <c r="F17" s="37"/>
      <c r="G17" s="83"/>
      <c r="H17" s="63">
        <v>9.1550925925925938E-2</v>
      </c>
      <c r="I17" s="38">
        <f>(HOUR(H17)*60)+MINUTE(H17)+(SECOND(H17)/60)</f>
        <v>131.83333333333334</v>
      </c>
      <c r="J17" s="39" t="s">
        <v>103</v>
      </c>
      <c r="K17" s="40">
        <f>(Tiempos!E6*100)/I17</f>
        <v>95.916561314791394</v>
      </c>
      <c r="L17" s="70"/>
      <c r="M17" s="71"/>
      <c r="N17" s="72"/>
      <c r="O17" s="73"/>
      <c r="P17" s="63"/>
      <c r="Q17" s="38"/>
      <c r="R17" s="39"/>
      <c r="S17" s="40"/>
      <c r="T17" s="136"/>
      <c r="U17" s="36"/>
      <c r="V17" s="37"/>
      <c r="W17" s="83"/>
      <c r="X17" s="63"/>
      <c r="Y17" s="236"/>
      <c r="Z17" s="237"/>
      <c r="AA17" s="238"/>
      <c r="AB17" s="239"/>
      <c r="AC17" s="240"/>
      <c r="AD17" s="241"/>
      <c r="AE17" s="242"/>
      <c r="AF17" s="137"/>
      <c r="AG17" s="42"/>
      <c r="AH17" s="37"/>
      <c r="AI17" s="83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</row>
    <row r="18" spans="1:264" s="11" customFormat="1" ht="20" customHeight="1" thickBot="1">
      <c r="A18" s="25" t="s">
        <v>28</v>
      </c>
      <c r="B18" s="31">
        <f>G18+K18+O18+S18+W18+Tabla73[[#This Row],[-]]+Tabla73[[#This Row],[Puntos 5ª5]]</f>
        <v>95.361990950226243</v>
      </c>
      <c r="C18" s="33" t="s">
        <v>125</v>
      </c>
      <c r="D18" s="82"/>
      <c r="E18" s="36"/>
      <c r="F18" s="37"/>
      <c r="G18" s="83"/>
      <c r="H18" s="63">
        <v>9.2083333333333336E-2</v>
      </c>
      <c r="I18" s="38">
        <f>(HOUR(H18)*60)+MINUTE(H18)+(SECOND(H18)/60)</f>
        <v>132.6</v>
      </c>
      <c r="J18" s="39" t="s">
        <v>104</v>
      </c>
      <c r="K18" s="40">
        <f>(Tiempos!E6*100)/I18</f>
        <v>95.361990950226243</v>
      </c>
      <c r="L18" s="70"/>
      <c r="M18" s="71"/>
      <c r="N18" s="72"/>
      <c r="O18" s="73"/>
      <c r="P18" s="63"/>
      <c r="Q18" s="38"/>
      <c r="R18" s="39"/>
      <c r="S18" s="40"/>
      <c r="T18" s="136"/>
      <c r="U18" s="36"/>
      <c r="V18" s="37"/>
      <c r="W18" s="83"/>
      <c r="X18" s="63"/>
      <c r="Y18" s="236"/>
      <c r="Z18" s="237"/>
      <c r="AA18" s="238"/>
      <c r="AB18" s="239"/>
      <c r="AC18" s="240"/>
      <c r="AD18" s="241"/>
      <c r="AE18" s="242"/>
      <c r="AF18" s="137"/>
      <c r="AG18" s="42"/>
      <c r="AH18" s="37"/>
      <c r="AI18" s="83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</row>
    <row r="19" spans="1:264" ht="20" customHeight="1" thickBot="1">
      <c r="A19" s="25" t="s">
        <v>29</v>
      </c>
      <c r="B19" s="31">
        <f>G19+K19+O19+S19+W19+Tabla73[[#This Row],[-]]+Tabla73[[#This Row],[Puntos 5ª5]]</f>
        <v>90</v>
      </c>
      <c r="C19" s="33" t="s">
        <v>199</v>
      </c>
      <c r="D19" s="82">
        <v>1.712962962962963E-2</v>
      </c>
      <c r="E19" s="36">
        <f>(HOUR(D19)*60)+MINUTE(D19)+(SECOND(D19)/60)</f>
        <v>24.666666666666668</v>
      </c>
      <c r="F19" s="37" t="s">
        <v>104</v>
      </c>
      <c r="G19" s="83">
        <f>(Tiempos!E5*100)/E19</f>
        <v>90</v>
      </c>
      <c r="H19" s="63"/>
      <c r="I19" s="38"/>
      <c r="J19" s="39"/>
      <c r="K19" s="40"/>
      <c r="L19" s="70"/>
      <c r="M19" s="74"/>
      <c r="N19" s="72"/>
      <c r="O19" s="73"/>
      <c r="P19" s="63"/>
      <c r="Q19" s="38"/>
      <c r="R19" s="39"/>
      <c r="S19" s="40"/>
      <c r="T19" s="136"/>
      <c r="U19" s="36"/>
      <c r="V19" s="37"/>
      <c r="W19" s="83"/>
      <c r="X19" s="63"/>
      <c r="Y19" s="251"/>
      <c r="Z19" s="237"/>
      <c r="AA19" s="248"/>
      <c r="AB19" s="239"/>
      <c r="AC19" s="240"/>
      <c r="AD19" s="241"/>
      <c r="AE19" s="242"/>
      <c r="AF19" s="137"/>
      <c r="AG19" s="42"/>
      <c r="AH19" s="37"/>
      <c r="AI19" s="83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</row>
    <row r="20" spans="1:264" s="11" customFormat="1" ht="20" customHeight="1" thickBot="1">
      <c r="A20" s="25" t="s">
        <v>30</v>
      </c>
      <c r="B20" s="31">
        <f>G20+K20+O20+S20+W20+Tabla73[[#This Row],[-]]+Tabla73[[#This Row],[Puntos 5ª5]]</f>
        <v>87.172774869109958</v>
      </c>
      <c r="C20" s="33" t="s">
        <v>105</v>
      </c>
      <c r="D20" s="82">
        <v>1.7685185185185182E-2</v>
      </c>
      <c r="E20" s="36">
        <f>(HOUR(D20)*60)+MINUTE(D20)+(SECOND(D20)/60)</f>
        <v>25.466666666666665</v>
      </c>
      <c r="F20" s="37" t="s">
        <v>106</v>
      </c>
      <c r="G20" s="83">
        <f>(Tiempos!E5*100)/E20</f>
        <v>87.172774869109958</v>
      </c>
      <c r="H20" s="63"/>
      <c r="I20" s="38"/>
      <c r="J20" s="41"/>
      <c r="K20" s="40"/>
      <c r="L20" s="70"/>
      <c r="M20" s="74"/>
      <c r="N20" s="72"/>
      <c r="O20" s="73"/>
      <c r="P20" s="63"/>
      <c r="Q20" s="38"/>
      <c r="R20" s="39"/>
      <c r="S20" s="40"/>
      <c r="T20" s="136"/>
      <c r="U20" s="36"/>
      <c r="V20" s="37"/>
      <c r="W20" s="83"/>
      <c r="X20" s="63"/>
      <c r="Y20" s="251"/>
      <c r="Z20" s="237"/>
      <c r="AA20" s="248"/>
      <c r="AB20" s="239"/>
      <c r="AC20" s="240"/>
      <c r="AD20" s="241"/>
      <c r="AE20" s="242"/>
      <c r="AF20" s="137"/>
      <c r="AG20" s="42"/>
      <c r="AH20" s="37"/>
      <c r="AI20" s="83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</row>
    <row r="21" spans="1:264" ht="20" customHeight="1" thickBot="1">
      <c r="A21" s="25" t="s">
        <v>31</v>
      </c>
      <c r="B21" s="31">
        <f>G21+K21+O21+S21+W21+Tabla73[[#This Row],[-]]+Tabla73[[#This Row],[Puntos 5ª5]]</f>
        <v>81.666666666666657</v>
      </c>
      <c r="C21" s="33" t="s">
        <v>117</v>
      </c>
      <c r="D21" s="82">
        <v>2.4999999999999998E-2</v>
      </c>
      <c r="E21" s="36">
        <f>(HOUR(D21)*60)+MINUTE(D21)+(SECOND(D21)/60)</f>
        <v>36</v>
      </c>
      <c r="F21" s="37" t="s">
        <v>118</v>
      </c>
      <c r="G21" s="83">
        <f>(Tiempos!E5*100)/E21</f>
        <v>61.666666666666664</v>
      </c>
      <c r="H21" s="63"/>
      <c r="I21" s="38"/>
      <c r="J21" s="39"/>
      <c r="K21" s="40"/>
      <c r="L21" s="70"/>
      <c r="M21" s="71"/>
      <c r="N21" s="72"/>
      <c r="O21" s="73"/>
      <c r="P21" s="63" t="s">
        <v>58</v>
      </c>
      <c r="Q21" s="38"/>
      <c r="R21" s="39" t="s">
        <v>73</v>
      </c>
      <c r="S21" s="40">
        <v>20</v>
      </c>
      <c r="T21" s="136"/>
      <c r="U21" s="36"/>
      <c r="V21" s="37"/>
      <c r="W21" s="83"/>
      <c r="X21" s="63"/>
      <c r="Y21" s="251"/>
      <c r="Z21" s="237"/>
      <c r="AA21" s="248"/>
      <c r="AB21" s="239"/>
      <c r="AC21" s="240"/>
      <c r="AD21" s="241"/>
      <c r="AE21" s="242"/>
      <c r="AF21" s="137"/>
      <c r="AG21" s="42"/>
      <c r="AH21" s="37"/>
      <c r="AI21" s="83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</row>
    <row r="22" spans="1:264" s="11" customFormat="1" ht="20" customHeight="1" thickBot="1">
      <c r="A22" s="25" t="s">
        <v>32</v>
      </c>
      <c r="B22" s="31">
        <f>G22+K22+O22+S22+W22+Tabla73[[#This Row],[-]]+Tabla73[[#This Row],[Puntos 5ª5]]</f>
        <v>80.655737704918039</v>
      </c>
      <c r="C22" s="33" t="s">
        <v>119</v>
      </c>
      <c r="D22" s="82">
        <v>2.5416666666666667E-2</v>
      </c>
      <c r="E22" s="36">
        <f>(HOUR(D22)*60)+MINUTE(D22)+(SECOND(D22)/60)</f>
        <v>36.6</v>
      </c>
      <c r="F22" s="37" t="s">
        <v>120</v>
      </c>
      <c r="G22" s="83">
        <f>(Tiempos!E5*100)/E22</f>
        <v>60.655737704918032</v>
      </c>
      <c r="H22" s="63"/>
      <c r="I22" s="38"/>
      <c r="J22" s="39"/>
      <c r="K22" s="40"/>
      <c r="L22" s="70" t="s">
        <v>58</v>
      </c>
      <c r="M22" s="74" t="s">
        <v>73</v>
      </c>
      <c r="N22" s="72" t="s">
        <v>73</v>
      </c>
      <c r="O22" s="73">
        <v>20</v>
      </c>
      <c r="P22" s="63"/>
      <c r="Q22" s="38"/>
      <c r="R22" s="39"/>
      <c r="S22" s="40"/>
      <c r="T22" s="136"/>
      <c r="U22" s="36"/>
      <c r="V22" s="37"/>
      <c r="W22" s="83"/>
      <c r="X22" s="249"/>
      <c r="Y22" s="243"/>
      <c r="Z22" s="237"/>
      <c r="AA22" s="248"/>
      <c r="AB22" s="239"/>
      <c r="AC22" s="240"/>
      <c r="AD22" s="241"/>
      <c r="AE22" s="242"/>
      <c r="AF22" s="137"/>
      <c r="AG22" s="42"/>
      <c r="AH22" s="37"/>
      <c r="AI22" s="83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</row>
    <row r="23" spans="1:264" ht="20" customHeight="1" thickBot="1">
      <c r="A23" s="25" t="s">
        <v>33</v>
      </c>
      <c r="B23" s="31">
        <f>G23+K23+O23+S23+W23+Tabla73[[#This Row],[-]]+Tabla73[[#This Row],[Puntos 5ª5]]</f>
        <v>72.783960092095171</v>
      </c>
      <c r="C23" s="33" t="s">
        <v>126</v>
      </c>
      <c r="D23" s="82"/>
      <c r="E23" s="36"/>
      <c r="F23" s="37"/>
      <c r="G23" s="83"/>
      <c r="H23" s="63">
        <v>0.12064814814814816</v>
      </c>
      <c r="I23" s="38">
        <f>(HOUR(H23)*60)+MINUTE(H23)+(SECOND(H23)/60)</f>
        <v>173.73333333333332</v>
      </c>
      <c r="J23" s="39" t="s">
        <v>106</v>
      </c>
      <c r="K23" s="40">
        <f>(Tiempos!E6*100)/I23</f>
        <v>72.783960092095171</v>
      </c>
      <c r="L23" s="70"/>
      <c r="M23" s="71"/>
      <c r="N23" s="72"/>
      <c r="O23" s="73"/>
      <c r="P23" s="63"/>
      <c r="Q23" s="43"/>
      <c r="R23" s="39"/>
      <c r="S23" s="40"/>
      <c r="T23" s="136"/>
      <c r="U23" s="42"/>
      <c r="V23" s="37"/>
      <c r="W23" s="83"/>
      <c r="X23" s="63"/>
      <c r="Y23" s="251"/>
      <c r="Z23" s="237"/>
      <c r="AA23" s="248"/>
      <c r="AB23" s="239"/>
      <c r="AC23" s="240"/>
      <c r="AD23" s="241"/>
      <c r="AE23" s="242"/>
      <c r="AF23" s="137"/>
      <c r="AG23" s="42"/>
      <c r="AH23" s="37"/>
      <c r="AI23" s="83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</row>
    <row r="24" spans="1:264" s="11" customFormat="1" ht="20" customHeight="1" thickBot="1">
      <c r="A24" s="25" t="s">
        <v>34</v>
      </c>
      <c r="B24" s="31">
        <f>G24+K24+O24+S24+W24+Tabla73[[#This Row],[-]]+Tabla73[[#This Row],[Puntos 5ª5]]</f>
        <v>72.747132714363744</v>
      </c>
      <c r="C24" s="33" t="s">
        <v>107</v>
      </c>
      <c r="D24" s="82">
        <v>2.119212962962963E-2</v>
      </c>
      <c r="E24" s="36">
        <f>(HOUR(D24)*60)+MINUTE(D24)+(SECOND(D24)/60)</f>
        <v>30.516666666666666</v>
      </c>
      <c r="F24" s="37" t="s">
        <v>108</v>
      </c>
      <c r="G24" s="83">
        <f>(Tiempos!E5*100)/E24</f>
        <v>72.747132714363744</v>
      </c>
      <c r="H24" s="63"/>
      <c r="I24" s="38"/>
      <c r="J24" s="39"/>
      <c r="K24" s="40"/>
      <c r="L24" s="70"/>
      <c r="M24" s="71"/>
      <c r="N24" s="72"/>
      <c r="O24" s="73"/>
      <c r="P24" s="63"/>
      <c r="Q24" s="38"/>
      <c r="R24" s="39"/>
      <c r="S24" s="40"/>
      <c r="T24" s="136"/>
      <c r="U24" s="36"/>
      <c r="V24" s="37"/>
      <c r="W24" s="83"/>
      <c r="X24" s="63"/>
      <c r="Y24" s="250"/>
      <c r="Z24" s="237"/>
      <c r="AA24" s="258"/>
      <c r="AB24" s="239"/>
      <c r="AC24" s="240"/>
      <c r="AD24" s="241"/>
      <c r="AE24" s="242"/>
      <c r="AF24" s="137"/>
      <c r="AG24" s="42"/>
      <c r="AH24" s="37"/>
      <c r="AI24" s="83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</row>
    <row r="25" spans="1:264" ht="20" customHeight="1" thickBot="1">
      <c r="A25" s="25" t="s">
        <v>35</v>
      </c>
      <c r="B25" s="31">
        <f>G25+K25+O25+S25+W25+Tabla73[[#This Row],[-]]+Tabla73[[#This Row],[Puntos 5ª5]]</f>
        <v>71.72859450726979</v>
      </c>
      <c r="C25" s="33" t="s">
        <v>109</v>
      </c>
      <c r="D25" s="82">
        <v>2.1493055555555557E-2</v>
      </c>
      <c r="E25" s="36">
        <f>(HOUR(D25)*60)+MINUTE(D25)+(SECOND(D25)/60)</f>
        <v>30.95</v>
      </c>
      <c r="F25" s="37" t="s">
        <v>110</v>
      </c>
      <c r="G25" s="83">
        <f>(Tiempos!E5*100)/E25</f>
        <v>71.72859450726979</v>
      </c>
      <c r="H25" s="63"/>
      <c r="I25" s="38"/>
      <c r="J25" s="39"/>
      <c r="K25" s="40"/>
      <c r="L25" s="70"/>
      <c r="M25" s="74"/>
      <c r="N25" s="72"/>
      <c r="O25" s="73"/>
      <c r="P25" s="63"/>
      <c r="Q25" s="38"/>
      <c r="R25" s="39"/>
      <c r="S25" s="40"/>
      <c r="T25" s="136"/>
      <c r="U25" s="36"/>
      <c r="V25" s="37"/>
      <c r="W25" s="83"/>
      <c r="X25" s="63"/>
      <c r="Y25" s="251"/>
      <c r="Z25" s="237"/>
      <c r="AA25" s="248"/>
      <c r="AB25" s="239"/>
      <c r="AC25" s="240"/>
      <c r="AD25" s="241"/>
      <c r="AE25" s="242"/>
      <c r="AF25" s="137"/>
      <c r="AG25" s="42"/>
      <c r="AH25" s="37"/>
      <c r="AI25" s="83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</row>
    <row r="26" spans="1:264" s="11" customFormat="1" ht="20" customHeight="1" thickBot="1">
      <c r="A26" s="25" t="s">
        <v>36</v>
      </c>
      <c r="B26" s="31">
        <f>G26+K26+O26+S26+W26+Tabla73[[#This Row],[-]]+Tabla73[[#This Row],[Puntos 5ª5]]</f>
        <v>69.158878504672899</v>
      </c>
      <c r="C26" s="33" t="s">
        <v>111</v>
      </c>
      <c r="D26" s="82">
        <v>2.2291666666666668E-2</v>
      </c>
      <c r="E26" s="36">
        <f>(HOUR(D26)*60)+MINUTE(D26)+(SECOND(D26)/60)</f>
        <v>32.1</v>
      </c>
      <c r="F26" s="37" t="s">
        <v>112</v>
      </c>
      <c r="G26" s="83">
        <f>(Tiempos!E5*100)/E26</f>
        <v>69.158878504672899</v>
      </c>
      <c r="H26" s="63"/>
      <c r="I26" s="38"/>
      <c r="J26" s="39"/>
      <c r="K26" s="40"/>
      <c r="L26" s="70"/>
      <c r="M26" s="74"/>
      <c r="N26" s="72"/>
      <c r="O26" s="73"/>
      <c r="P26" s="63"/>
      <c r="Q26" s="38"/>
      <c r="R26" s="39"/>
      <c r="S26" s="40"/>
      <c r="T26" s="136"/>
      <c r="U26" s="36"/>
      <c r="V26" s="37"/>
      <c r="W26" s="83"/>
      <c r="X26" s="63"/>
      <c r="Y26" s="251"/>
      <c r="Z26" s="237"/>
      <c r="AA26" s="244"/>
      <c r="AB26" s="239"/>
      <c r="AC26" s="240"/>
      <c r="AD26" s="241"/>
      <c r="AE26" s="242"/>
      <c r="AF26" s="137"/>
      <c r="AG26" s="42"/>
      <c r="AH26" s="37"/>
      <c r="AI26" s="83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</row>
    <row r="27" spans="1:264" ht="20" customHeight="1" thickBot="1">
      <c r="A27" s="25" t="s">
        <v>37</v>
      </c>
      <c r="B27" s="31">
        <f>G27+K27+O27+S27+W27+Tabla73[[#This Row],[-]]+Tabla73[[#This Row],[Puntos 5ª5]]</f>
        <v>64.943929790346175</v>
      </c>
      <c r="C27" s="33" t="s">
        <v>114</v>
      </c>
      <c r="D27" s="82">
        <v>2.3738425925925923E-2</v>
      </c>
      <c r="E27" s="36">
        <f>(HOUR(D27)*60)+MINUTE(D27)+(SECOND(D27)/60)</f>
        <v>34.18333333333333</v>
      </c>
      <c r="F27" s="37" t="s">
        <v>115</v>
      </c>
      <c r="G27" s="83">
        <f>(Tiempos!E5*100)/E27</f>
        <v>64.943929790346175</v>
      </c>
      <c r="H27" s="63"/>
      <c r="I27" s="38"/>
      <c r="J27" s="39"/>
      <c r="K27" s="40"/>
      <c r="L27" s="70"/>
      <c r="M27" s="74"/>
      <c r="N27" s="72"/>
      <c r="O27" s="73"/>
      <c r="P27" s="63"/>
      <c r="Q27" s="38"/>
      <c r="R27" s="39"/>
      <c r="S27" s="40"/>
      <c r="T27" s="136"/>
      <c r="U27" s="36"/>
      <c r="V27" s="37"/>
      <c r="W27" s="83"/>
      <c r="X27" s="63"/>
      <c r="Y27" s="250"/>
      <c r="Z27" s="237"/>
      <c r="AA27" s="258"/>
      <c r="AB27" s="239"/>
      <c r="AC27" s="240"/>
      <c r="AD27" s="241"/>
      <c r="AE27" s="242"/>
      <c r="AF27" s="137"/>
      <c r="AG27" s="42"/>
      <c r="AH27" s="37"/>
      <c r="AI27" s="83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</row>
    <row r="28" spans="1:264" s="11" customFormat="1" ht="20" customHeight="1" thickBot="1">
      <c r="A28" s="25" t="s">
        <v>38</v>
      </c>
      <c r="B28" s="31">
        <f>G28+K28+O28+S28+W28+Tabla73[[#This Row],[-]]+Tabla73[[#This Row],[Puntos 5ª5]]</f>
        <v>45.183175033921302</v>
      </c>
      <c r="C28" s="33" t="s">
        <v>122</v>
      </c>
      <c r="D28" s="82">
        <v>3.412037037037037E-2</v>
      </c>
      <c r="E28" s="36">
        <f>(HOUR(D28)*60)+MINUTE(D28)+(SECOND(D28)/60)</f>
        <v>49.133333333333333</v>
      </c>
      <c r="F28" s="37" t="s">
        <v>123</v>
      </c>
      <c r="G28" s="83">
        <f>(Tiempos!E5*100)/E28</f>
        <v>45.183175033921302</v>
      </c>
      <c r="H28" s="63"/>
      <c r="I28" s="38"/>
      <c r="J28" s="39"/>
      <c r="K28" s="40"/>
      <c r="L28" s="70"/>
      <c r="M28" s="74"/>
      <c r="N28" s="72"/>
      <c r="O28" s="73"/>
      <c r="P28" s="63"/>
      <c r="Q28" s="38"/>
      <c r="R28" s="39"/>
      <c r="S28" s="40"/>
      <c r="T28" s="136"/>
      <c r="U28" s="36"/>
      <c r="V28" s="37"/>
      <c r="W28" s="83"/>
      <c r="X28" s="63"/>
      <c r="Y28" s="251"/>
      <c r="Z28" s="237"/>
      <c r="AA28" s="248"/>
      <c r="AB28" s="239"/>
      <c r="AC28" s="240"/>
      <c r="AD28" s="241"/>
      <c r="AE28" s="242"/>
      <c r="AF28" s="137"/>
      <c r="AG28" s="42"/>
      <c r="AH28" s="37"/>
      <c r="AI28" s="83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</row>
    <row r="29" spans="1:264" ht="20" customHeight="1" thickBot="1">
      <c r="A29" s="25" t="s">
        <v>39</v>
      </c>
      <c r="B29" s="31">
        <f>G29+K29+O29+S29+W29+Tabla73[[#This Row],[-]]+Tabla73[[#This Row],[Puntos 5ª5]]</f>
        <v>20</v>
      </c>
      <c r="C29" s="33" t="s">
        <v>268</v>
      </c>
      <c r="D29" s="82"/>
      <c r="E29" s="36"/>
      <c r="F29" s="37"/>
      <c r="G29" s="83"/>
      <c r="H29" s="63"/>
      <c r="I29" s="38"/>
      <c r="J29" s="39"/>
      <c r="K29" s="40"/>
      <c r="L29" s="70"/>
      <c r="M29" s="74"/>
      <c r="N29" s="72"/>
      <c r="O29" s="73"/>
      <c r="P29" s="63"/>
      <c r="Q29" s="38"/>
      <c r="R29" s="39"/>
      <c r="S29" s="40"/>
      <c r="T29" s="137"/>
      <c r="U29" s="42"/>
      <c r="V29" s="37"/>
      <c r="W29" s="83"/>
      <c r="X29" s="63" t="s">
        <v>259</v>
      </c>
      <c r="Y29" s="251"/>
      <c r="Z29" s="237">
        <v>5.1608796296296298E-2</v>
      </c>
      <c r="AA29" s="248" t="s">
        <v>3</v>
      </c>
      <c r="AB29" s="239" t="s">
        <v>259</v>
      </c>
      <c r="AC29" s="240" t="s">
        <v>259</v>
      </c>
      <c r="AD29" s="241">
        <v>20</v>
      </c>
      <c r="AE29" s="242" t="s">
        <v>3</v>
      </c>
      <c r="AF29" s="137"/>
      <c r="AG29" s="42"/>
      <c r="AH29" s="37"/>
      <c r="AI29" s="83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</row>
    <row r="30" spans="1:264" ht="20" customHeight="1" thickBot="1">
      <c r="A30" s="25" t="s">
        <v>40</v>
      </c>
      <c r="B30" s="31">
        <f>G30+K30+O30+S30+W30+Tabla73[[#This Row],[-]]+Tabla73[[#This Row],[Puntos 5ª5]]</f>
        <v>20</v>
      </c>
      <c r="C30" s="33" t="s">
        <v>129</v>
      </c>
      <c r="D30" s="82"/>
      <c r="E30" s="36"/>
      <c r="F30" s="37"/>
      <c r="G30" s="83"/>
      <c r="H30" s="63"/>
      <c r="I30" s="38"/>
      <c r="J30" s="39"/>
      <c r="K30" s="40"/>
      <c r="L30" s="70"/>
      <c r="M30" s="74"/>
      <c r="N30" s="72"/>
      <c r="O30" s="73"/>
      <c r="P30" s="63" t="s">
        <v>58</v>
      </c>
      <c r="Q30" s="38" t="s">
        <v>73</v>
      </c>
      <c r="R30" s="39" t="s">
        <v>73</v>
      </c>
      <c r="S30" s="40">
        <v>20</v>
      </c>
      <c r="T30" s="136"/>
      <c r="U30" s="36"/>
      <c r="V30" s="37"/>
      <c r="W30" s="83"/>
      <c r="X30" s="63"/>
      <c r="Y30" s="243"/>
      <c r="Z30" s="237"/>
      <c r="AA30" s="244"/>
      <c r="AB30" s="239"/>
      <c r="AC30" s="240"/>
      <c r="AD30" s="241"/>
      <c r="AE30" s="242"/>
      <c r="AF30" s="137"/>
      <c r="AG30" s="42"/>
      <c r="AH30" s="37"/>
      <c r="AI30" s="83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</row>
    <row r="31" spans="1:264" ht="20" customHeight="1" thickBot="1">
      <c r="A31" s="25" t="s">
        <v>41</v>
      </c>
      <c r="B31" s="31">
        <f>G31+K31+O31+S31+W31+Tabla73[[#This Row],[-]]+Tabla73[[#This Row],[Puntos 5ª5]]</f>
        <v>20</v>
      </c>
      <c r="C31" s="33" t="s">
        <v>128</v>
      </c>
      <c r="D31" s="82"/>
      <c r="E31" s="36"/>
      <c r="F31" s="37"/>
      <c r="G31" s="83"/>
      <c r="H31" s="63" t="s">
        <v>58</v>
      </c>
      <c r="I31" s="38" t="s">
        <v>73</v>
      </c>
      <c r="J31" s="39" t="s">
        <v>73</v>
      </c>
      <c r="K31" s="40">
        <v>20</v>
      </c>
      <c r="L31" s="70"/>
      <c r="M31" s="71"/>
      <c r="N31" s="72"/>
      <c r="O31" s="73"/>
      <c r="P31" s="63"/>
      <c r="Q31" s="38"/>
      <c r="R31" s="39"/>
      <c r="S31" s="40"/>
      <c r="T31" s="136"/>
      <c r="U31" s="36"/>
      <c r="V31" s="37"/>
      <c r="W31" s="83"/>
      <c r="X31" s="63"/>
      <c r="Y31" s="251"/>
      <c r="Z31" s="237"/>
      <c r="AA31" s="248"/>
      <c r="AB31" s="239"/>
      <c r="AC31" s="240"/>
      <c r="AD31" s="241"/>
      <c r="AE31" s="242"/>
      <c r="AF31" s="137"/>
      <c r="AG31" s="42"/>
      <c r="AH31" s="37"/>
      <c r="AI31" s="83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</row>
    <row r="32" spans="1:264" ht="20" customHeight="1" thickBot="1">
      <c r="A32" s="25" t="s">
        <v>42</v>
      </c>
      <c r="B32" s="31">
        <f>G32+K32+O32+S32+W32+Tabla73[[#This Row],[-]]+Tabla73[[#This Row],[Puntos 5ª5]]</f>
        <v>20</v>
      </c>
      <c r="C32" s="32" t="s">
        <v>245</v>
      </c>
      <c r="D32" s="143"/>
      <c r="E32" s="36"/>
      <c r="F32" s="37"/>
      <c r="G32" s="36"/>
      <c r="H32" s="63"/>
      <c r="I32" s="38"/>
      <c r="J32" s="39"/>
      <c r="K32" s="40"/>
      <c r="L32" s="143"/>
      <c r="M32" s="42"/>
      <c r="N32" s="37"/>
      <c r="O32" s="36"/>
      <c r="P32" s="63"/>
      <c r="Q32" s="38"/>
      <c r="R32" s="39"/>
      <c r="S32" s="40"/>
      <c r="T32" s="137" t="s">
        <v>58</v>
      </c>
      <c r="U32" s="42"/>
      <c r="V32" s="37" t="s">
        <v>73</v>
      </c>
      <c r="W32" s="83">
        <v>20</v>
      </c>
      <c r="X32" s="63"/>
      <c r="Y32" s="251"/>
      <c r="Z32" s="237"/>
      <c r="AA32" s="248"/>
      <c r="AB32" s="239"/>
      <c r="AC32" s="240"/>
      <c r="AD32" s="241"/>
      <c r="AE32" s="242"/>
      <c r="AF32" s="137"/>
      <c r="AG32" s="42"/>
      <c r="AH32" s="37"/>
      <c r="AI32" s="83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</row>
    <row r="33" spans="1:264" s="11" customFormat="1" ht="20" customHeight="1" thickBot="1">
      <c r="A33" s="25"/>
      <c r="B33" s="31"/>
      <c r="C33" s="33"/>
      <c r="D33" s="84"/>
      <c r="E33" s="44"/>
      <c r="F33" s="45"/>
      <c r="G33" s="85"/>
      <c r="H33" s="65"/>
      <c r="I33" s="46"/>
      <c r="J33" s="46"/>
      <c r="K33" s="66"/>
      <c r="L33" s="76"/>
      <c r="M33" s="77"/>
      <c r="N33" s="78"/>
      <c r="O33" s="79"/>
      <c r="P33" s="67"/>
      <c r="Q33" s="47"/>
      <c r="R33" s="46"/>
      <c r="S33" s="48"/>
      <c r="T33" s="138"/>
      <c r="U33" s="44"/>
      <c r="V33" s="45"/>
      <c r="W33" s="85"/>
      <c r="X33" s="252"/>
      <c r="Y33" s="253"/>
      <c r="Z33" s="254"/>
      <c r="AA33" s="255"/>
      <c r="AB33" s="253"/>
      <c r="AC33" s="256"/>
      <c r="AD33" s="256"/>
      <c r="AE33" s="257"/>
      <c r="AF33" s="138"/>
      <c r="AG33" s="44"/>
      <c r="AH33" s="45"/>
      <c r="AI33" s="85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</row>
    <row r="34" spans="1:264" s="11" customFormat="1" ht="20" customHeight="1">
      <c r="A34" s="86"/>
      <c r="B34" s="87"/>
      <c r="C34" s="88"/>
      <c r="D34" s="89"/>
      <c r="E34" s="90"/>
      <c r="F34" s="91"/>
      <c r="G34" s="90"/>
      <c r="H34" s="89"/>
      <c r="I34" s="90"/>
      <c r="J34" s="91"/>
      <c r="K34" s="90"/>
      <c r="L34" s="89"/>
      <c r="M34" s="90"/>
      <c r="N34" s="91"/>
      <c r="O34" s="90"/>
      <c r="P34" s="89"/>
      <c r="Q34" s="90"/>
      <c r="R34" s="91"/>
      <c r="S34" s="90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</row>
    <row r="35" spans="1:264" s="11" customFormat="1" ht="20" customHeight="1">
      <c r="A35" s="92"/>
      <c r="B35" s="93"/>
      <c r="C35" s="88"/>
      <c r="D35" s="94"/>
      <c r="E35" s="93"/>
      <c r="F35" s="88"/>
      <c r="G35" s="93"/>
      <c r="H35" s="94"/>
      <c r="I35" s="93"/>
      <c r="J35" s="88"/>
      <c r="K35" s="93"/>
      <c r="L35" s="94"/>
      <c r="M35" s="93"/>
      <c r="N35" s="88"/>
      <c r="O35" s="93"/>
      <c r="P35" s="94"/>
      <c r="Q35" s="93"/>
      <c r="R35" s="88"/>
      <c r="S35" s="93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</row>
    <row r="36" spans="1:264" s="11" customFormat="1" ht="20" customHeight="1">
      <c r="A36" s="92"/>
      <c r="B36" s="93"/>
      <c r="C36" s="88"/>
      <c r="D36" s="94"/>
      <c r="E36" s="93"/>
      <c r="F36" s="88"/>
      <c r="G36" s="93"/>
      <c r="H36" s="94"/>
      <c r="I36" s="93"/>
      <c r="J36" s="88"/>
      <c r="K36" s="93"/>
      <c r="L36" s="94"/>
      <c r="M36" s="93"/>
      <c r="N36" s="88"/>
      <c r="O36" s="93"/>
      <c r="P36" s="94"/>
      <c r="Q36" s="93"/>
      <c r="R36" s="88"/>
      <c r="S36" s="93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</row>
    <row r="37" spans="1:264" s="11" customFormat="1" ht="20" customHeight="1">
      <c r="A37" s="92"/>
      <c r="B37" s="93"/>
      <c r="C37" s="88"/>
      <c r="D37" s="94"/>
      <c r="E37" s="93"/>
      <c r="F37" s="88"/>
      <c r="G37" s="93"/>
      <c r="H37" s="94"/>
      <c r="I37" s="93"/>
      <c r="J37" s="88"/>
      <c r="K37" s="93"/>
      <c r="L37" s="94"/>
      <c r="M37" s="93"/>
      <c r="N37" s="88"/>
      <c r="O37" s="93"/>
      <c r="P37" s="94"/>
      <c r="Q37" s="93"/>
      <c r="R37" s="88"/>
      <c r="S37" s="93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</row>
    <row r="38" spans="1:264" s="11" customFormat="1" ht="20" customHeight="1">
      <c r="A38" s="92"/>
      <c r="B38" s="93"/>
      <c r="C38" s="88"/>
      <c r="D38" s="94"/>
      <c r="E38" s="93"/>
      <c r="F38" s="88"/>
      <c r="G38" s="93"/>
      <c r="H38" s="94"/>
      <c r="I38" s="94"/>
      <c r="J38" s="88"/>
      <c r="K38" s="93"/>
      <c r="L38" s="94"/>
      <c r="M38" s="93"/>
      <c r="N38" s="88"/>
      <c r="O38" s="93"/>
      <c r="P38" s="94"/>
      <c r="Q38" s="93"/>
      <c r="R38" s="88"/>
      <c r="S38" s="93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</row>
    <row r="39" spans="1:264" s="11" customFormat="1" ht="20" customHeight="1">
      <c r="A39" s="92"/>
      <c r="B39" s="93"/>
      <c r="C39" s="88"/>
      <c r="D39" s="94"/>
      <c r="E39" s="93"/>
      <c r="F39" s="88"/>
      <c r="G39" s="93"/>
      <c r="H39" s="94"/>
      <c r="I39" s="93"/>
      <c r="J39" s="88"/>
      <c r="K39" s="93"/>
      <c r="L39" s="94"/>
      <c r="M39" s="93"/>
      <c r="N39" s="88"/>
      <c r="O39" s="93"/>
      <c r="P39" s="94"/>
      <c r="Q39" s="93"/>
      <c r="R39" s="88"/>
      <c r="S39" s="93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</row>
    <row r="40" spans="1:264" ht="20" customHeight="1">
      <c r="A40" s="92"/>
      <c r="B40" s="93"/>
      <c r="C40" s="88"/>
      <c r="D40" s="94"/>
      <c r="E40" s="93"/>
      <c r="F40" s="88"/>
      <c r="G40" s="93"/>
      <c r="H40" s="94"/>
      <c r="I40" s="93"/>
      <c r="J40" s="88"/>
      <c r="K40" s="93"/>
      <c r="L40" s="94"/>
      <c r="M40" s="93"/>
      <c r="N40" s="88"/>
      <c r="O40" s="93"/>
      <c r="P40" s="94"/>
      <c r="Q40" s="93"/>
      <c r="R40" s="88"/>
      <c r="S40" s="93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</row>
    <row r="41" spans="1:264" s="11" customFormat="1" ht="20" customHeight="1">
      <c r="A41" s="92"/>
      <c r="B41" s="93"/>
      <c r="C41" s="88"/>
      <c r="D41" s="94"/>
      <c r="E41" s="93"/>
      <c r="F41" s="88"/>
      <c r="G41" s="93"/>
      <c r="H41" s="94"/>
      <c r="I41" s="93"/>
      <c r="J41" s="88"/>
      <c r="K41" s="93"/>
      <c r="L41" s="94"/>
      <c r="M41" s="93"/>
      <c r="N41" s="88"/>
      <c r="O41" s="93"/>
      <c r="P41" s="94"/>
      <c r="Q41" s="93"/>
      <c r="R41" s="88"/>
      <c r="S41" s="93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</row>
    <row r="42" spans="1:264" ht="20" customHeight="1">
      <c r="A42" s="92"/>
      <c r="B42" s="93"/>
      <c r="C42" s="88"/>
      <c r="D42" s="94"/>
      <c r="E42" s="93"/>
      <c r="F42" s="88"/>
      <c r="G42" s="93"/>
      <c r="H42" s="94"/>
      <c r="I42" s="93"/>
      <c r="J42" s="88"/>
      <c r="K42" s="93"/>
      <c r="L42" s="94"/>
      <c r="M42" s="93"/>
      <c r="N42" s="88"/>
      <c r="O42" s="93"/>
      <c r="P42" s="94"/>
      <c r="Q42" s="93"/>
      <c r="R42" s="88"/>
      <c r="S42" s="93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</row>
    <row r="43" spans="1:264" s="11" customFormat="1" ht="20" customHeight="1">
      <c r="A43" s="92"/>
      <c r="B43" s="93"/>
      <c r="C43" s="88"/>
      <c r="D43" s="94"/>
      <c r="E43" s="93"/>
      <c r="F43" s="88"/>
      <c r="G43" s="93"/>
      <c r="H43" s="94"/>
      <c r="I43" s="93"/>
      <c r="J43" s="88"/>
      <c r="K43" s="93"/>
      <c r="L43" s="94"/>
      <c r="M43" s="93"/>
      <c r="N43" s="88"/>
      <c r="O43" s="93"/>
      <c r="P43" s="94"/>
      <c r="Q43" s="93"/>
      <c r="R43" s="88"/>
      <c r="S43" s="93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</row>
    <row r="44" spans="1:264" ht="20" customHeight="1">
      <c r="A44" s="92"/>
      <c r="B44" s="93"/>
      <c r="C44" s="88"/>
      <c r="D44" s="94"/>
      <c r="E44" s="93"/>
      <c r="F44" s="88"/>
      <c r="G44" s="93"/>
      <c r="H44" s="94"/>
      <c r="I44" s="93"/>
      <c r="J44" s="88"/>
      <c r="K44" s="93"/>
      <c r="L44" s="94"/>
      <c r="M44" s="93"/>
      <c r="N44" s="88"/>
      <c r="O44" s="93"/>
      <c r="P44" s="94"/>
      <c r="Q44" s="93"/>
      <c r="R44" s="88"/>
      <c r="S44" s="93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</row>
    <row r="45" spans="1:264" s="11" customFormat="1" ht="20" customHeight="1">
      <c r="A45" s="92"/>
      <c r="B45" s="93"/>
      <c r="C45" s="88"/>
      <c r="D45" s="94"/>
      <c r="E45" s="93"/>
      <c r="F45" s="88"/>
      <c r="G45" s="93"/>
      <c r="H45" s="94"/>
      <c r="I45" s="93"/>
      <c r="J45" s="88"/>
      <c r="K45" s="93"/>
      <c r="L45" s="94"/>
      <c r="M45" s="93"/>
      <c r="N45" s="88"/>
      <c r="O45" s="93"/>
      <c r="P45" s="94"/>
      <c r="Q45" s="93"/>
      <c r="R45" s="88"/>
      <c r="S45" s="93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</row>
    <row r="46" spans="1:264" s="11" customFormat="1" ht="20" customHeight="1">
      <c r="A46" s="92"/>
      <c r="B46" s="93"/>
      <c r="C46" s="88"/>
      <c r="D46" s="94"/>
      <c r="E46" s="93"/>
      <c r="F46" s="88"/>
      <c r="G46" s="93"/>
      <c r="H46" s="94"/>
      <c r="I46" s="93"/>
      <c r="J46" s="88"/>
      <c r="K46" s="93"/>
      <c r="L46" s="94"/>
      <c r="M46" s="93"/>
      <c r="N46" s="88"/>
      <c r="O46" s="93"/>
      <c r="P46" s="94"/>
      <c r="Q46" s="93"/>
      <c r="R46" s="88"/>
      <c r="S46" s="93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</row>
    <row r="47" spans="1:264" s="11" customFormat="1" ht="20" customHeight="1">
      <c r="A47" s="92"/>
      <c r="B47" s="93"/>
      <c r="C47" s="88"/>
      <c r="D47" s="94"/>
      <c r="E47" s="93"/>
      <c r="F47" s="88"/>
      <c r="G47" s="93"/>
      <c r="H47" s="94"/>
      <c r="I47" s="93"/>
      <c r="J47" s="88"/>
      <c r="K47" s="93"/>
      <c r="L47" s="94"/>
      <c r="M47" s="93"/>
      <c r="N47" s="88"/>
      <c r="O47" s="93"/>
      <c r="P47" s="94"/>
      <c r="Q47" s="93"/>
      <c r="R47" s="88"/>
      <c r="S47" s="93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</row>
    <row r="48" spans="1:264" s="11" customFormat="1" ht="20" customHeight="1">
      <c r="A48" s="92"/>
      <c r="B48" s="93"/>
      <c r="C48" s="88"/>
      <c r="D48" s="94"/>
      <c r="E48" s="93"/>
      <c r="F48" s="88"/>
      <c r="G48" s="93"/>
      <c r="H48" s="94"/>
      <c r="I48" s="93"/>
      <c r="J48" s="88"/>
      <c r="K48" s="93"/>
      <c r="L48" s="94"/>
      <c r="M48" s="93"/>
      <c r="N48" s="88"/>
      <c r="O48" s="93"/>
      <c r="P48" s="94"/>
      <c r="Q48" s="93"/>
      <c r="R48" s="88"/>
      <c r="S48" s="93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</row>
    <row r="49" spans="1:264" s="11" customFormat="1" ht="20" customHeight="1">
      <c r="A49" s="92"/>
      <c r="B49" s="93"/>
      <c r="C49" s="88"/>
      <c r="D49" s="94"/>
      <c r="E49" s="93"/>
      <c r="F49" s="88"/>
      <c r="G49" s="93"/>
      <c r="H49" s="94"/>
      <c r="I49" s="93"/>
      <c r="J49" s="88"/>
      <c r="K49" s="93"/>
      <c r="L49" s="94"/>
      <c r="M49" s="93"/>
      <c r="N49" s="88"/>
      <c r="O49" s="93"/>
      <c r="P49" s="94"/>
      <c r="Q49" s="93"/>
      <c r="R49" s="88"/>
      <c r="S49" s="93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</row>
    <row r="50" spans="1:264" s="11" customFormat="1" ht="20" customHeight="1">
      <c r="A50" s="92"/>
      <c r="B50" s="93"/>
      <c r="C50" s="88"/>
      <c r="D50" s="94"/>
      <c r="E50" s="93"/>
      <c r="F50" s="88"/>
      <c r="G50" s="93"/>
      <c r="H50" s="94"/>
      <c r="I50" s="93"/>
      <c r="J50" s="88"/>
      <c r="K50" s="93"/>
      <c r="L50" s="94"/>
      <c r="M50" s="93"/>
      <c r="N50" s="88"/>
      <c r="O50" s="93"/>
      <c r="P50" s="94"/>
      <c r="Q50" s="93"/>
      <c r="R50" s="88"/>
      <c r="S50" s="93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</row>
    <row r="51" spans="1:264" s="11" customFormat="1" ht="20" customHeight="1">
      <c r="A51" s="92"/>
      <c r="B51" s="93"/>
      <c r="C51" s="88"/>
      <c r="D51" s="94"/>
      <c r="E51" s="93"/>
      <c r="F51" s="88"/>
      <c r="G51" s="93"/>
      <c r="H51" s="94"/>
      <c r="I51" s="93"/>
      <c r="J51" s="88"/>
      <c r="K51" s="93"/>
      <c r="L51" s="94"/>
      <c r="M51" s="93"/>
      <c r="N51" s="88"/>
      <c r="O51" s="93"/>
      <c r="P51" s="94"/>
      <c r="Q51" s="93"/>
      <c r="R51" s="88"/>
      <c r="S51" s="93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</row>
    <row r="52" spans="1:264" s="11" customFormat="1" ht="20" customHeight="1">
      <c r="A52" s="92"/>
      <c r="B52" s="93"/>
      <c r="C52" s="88"/>
      <c r="D52" s="94"/>
      <c r="E52" s="93"/>
      <c r="F52" s="88"/>
      <c r="G52" s="93"/>
      <c r="H52" s="94"/>
      <c r="I52" s="93"/>
      <c r="J52" s="88"/>
      <c r="K52" s="93"/>
      <c r="L52" s="94"/>
      <c r="M52" s="93"/>
      <c r="N52" s="88"/>
      <c r="O52" s="93"/>
      <c r="P52" s="94"/>
      <c r="Q52" s="93"/>
      <c r="R52" s="88"/>
      <c r="S52" s="93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</row>
    <row r="53" spans="1:264" s="11" customFormat="1" ht="20" customHeight="1">
      <c r="A53" s="92"/>
      <c r="B53" s="93"/>
      <c r="C53" s="88"/>
      <c r="D53" s="94"/>
      <c r="E53" s="93"/>
      <c r="F53" s="88"/>
      <c r="G53" s="93"/>
      <c r="H53" s="94"/>
      <c r="I53" s="93"/>
      <c r="J53" s="88"/>
      <c r="K53" s="93"/>
      <c r="L53" s="94"/>
      <c r="M53" s="93"/>
      <c r="N53" s="88"/>
      <c r="O53" s="93"/>
      <c r="P53" s="94"/>
      <c r="Q53" s="93"/>
      <c r="R53" s="88"/>
      <c r="S53" s="93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</row>
    <row r="54" spans="1:264" s="11" customFormat="1" ht="20" customHeight="1">
      <c r="A54" s="92"/>
      <c r="B54" s="93"/>
      <c r="C54" s="88"/>
      <c r="D54" s="94"/>
      <c r="E54" s="93"/>
      <c r="F54" s="88"/>
      <c r="G54" s="93"/>
      <c r="H54" s="94"/>
      <c r="I54" s="93"/>
      <c r="J54" s="95"/>
      <c r="K54" s="93"/>
      <c r="L54" s="94"/>
      <c r="M54" s="93"/>
      <c r="N54" s="88"/>
      <c r="O54" s="93"/>
      <c r="P54" s="94"/>
      <c r="Q54" s="93"/>
      <c r="R54" s="88"/>
      <c r="S54" s="93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</row>
    <row r="55" spans="1:264" s="11" customFormat="1" ht="20" customHeight="1">
      <c r="A55" s="92"/>
      <c r="B55" s="93"/>
      <c r="C55" s="88"/>
      <c r="D55" s="94"/>
      <c r="E55" s="93"/>
      <c r="F55" s="88"/>
      <c r="G55" s="93"/>
      <c r="H55" s="94"/>
      <c r="I55" s="93"/>
      <c r="J55" s="88"/>
      <c r="K55" s="93"/>
      <c r="L55" s="94"/>
      <c r="M55" s="93"/>
      <c r="N55" s="88"/>
      <c r="O55" s="93"/>
      <c r="P55" s="94"/>
      <c r="Q55" s="93"/>
      <c r="R55" s="88"/>
      <c r="S55" s="93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</row>
    <row r="56" spans="1:264" s="11" customFormat="1" ht="20" customHeight="1">
      <c r="A56" s="92"/>
      <c r="B56" s="93"/>
      <c r="C56" s="88"/>
      <c r="D56" s="94"/>
      <c r="E56" s="93"/>
      <c r="F56" s="88"/>
      <c r="G56" s="93"/>
      <c r="H56" s="94"/>
      <c r="I56" s="93"/>
      <c r="J56" s="88"/>
      <c r="K56" s="93"/>
      <c r="L56" s="94"/>
      <c r="M56" s="93"/>
      <c r="N56" s="88"/>
      <c r="O56" s="93"/>
      <c r="P56" s="94"/>
      <c r="Q56" s="93"/>
      <c r="R56" s="88"/>
      <c r="S56" s="93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</row>
    <row r="57" spans="1:264" s="11" customFormat="1" ht="20" customHeight="1">
      <c r="A57" s="92"/>
      <c r="B57" s="93"/>
      <c r="C57" s="88"/>
      <c r="D57" s="94"/>
      <c r="E57" s="93"/>
      <c r="F57" s="88"/>
      <c r="G57" s="93"/>
      <c r="H57" s="94"/>
      <c r="I57" s="93"/>
      <c r="J57" s="88"/>
      <c r="K57" s="93"/>
      <c r="L57" s="94"/>
      <c r="M57" s="93"/>
      <c r="N57" s="88"/>
      <c r="O57" s="93"/>
      <c r="P57" s="94"/>
      <c r="Q57" s="93"/>
      <c r="R57" s="88"/>
      <c r="S57" s="93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</row>
    <row r="58" spans="1:264" s="11" customFormat="1" ht="20" customHeight="1">
      <c r="A58" s="92"/>
      <c r="B58" s="93"/>
      <c r="C58" s="88"/>
      <c r="D58" s="94"/>
      <c r="E58" s="93"/>
      <c r="F58" s="88"/>
      <c r="G58" s="93"/>
      <c r="H58" s="94"/>
      <c r="I58" s="93"/>
      <c r="J58" s="88"/>
      <c r="K58" s="93"/>
      <c r="L58" s="94"/>
      <c r="M58" s="93"/>
      <c r="N58" s="88"/>
      <c r="O58" s="93"/>
      <c r="P58" s="94"/>
      <c r="Q58" s="93"/>
      <c r="R58" s="88"/>
      <c r="S58" s="93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</row>
    <row r="59" spans="1:264" ht="20" customHeight="1">
      <c r="A59" s="92"/>
      <c r="B59" s="88"/>
      <c r="C59" s="88"/>
      <c r="D59" s="94"/>
      <c r="E59" s="93"/>
      <c r="F59" s="88"/>
      <c r="G59" s="93"/>
      <c r="H59" s="88"/>
      <c r="I59" s="88"/>
      <c r="J59" s="88"/>
      <c r="K59" s="88"/>
      <c r="L59" s="94"/>
      <c r="M59" s="93"/>
      <c r="N59" s="88"/>
      <c r="O59" s="93"/>
      <c r="P59" s="94"/>
      <c r="Q59" s="93"/>
      <c r="R59" s="88"/>
      <c r="S59" s="93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</row>
    <row r="60" spans="1:264" ht="20" customHeight="1">
      <c r="D60" s="7"/>
      <c r="E60" s="5"/>
      <c r="F60" s="6"/>
      <c r="G60" s="5"/>
      <c r="H60" s="6"/>
      <c r="I60" s="6"/>
      <c r="J60" s="6"/>
      <c r="K60" s="6"/>
      <c r="L60" s="7"/>
      <c r="M60" s="5"/>
      <c r="N60" s="6"/>
      <c r="O60" s="5"/>
      <c r="P60" s="7"/>
      <c r="Q60" s="5"/>
      <c r="R60" s="6"/>
      <c r="S60" s="5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</row>
    <row r="61" spans="1:264" ht="20" customHeight="1">
      <c r="D61" s="7"/>
      <c r="E61" s="5"/>
      <c r="F61" s="6"/>
      <c r="G61" s="5"/>
      <c r="H61" s="6"/>
      <c r="I61" s="6"/>
      <c r="J61" s="6"/>
      <c r="K61" s="6"/>
      <c r="L61" s="7"/>
      <c r="M61" s="5"/>
      <c r="N61" s="6"/>
      <c r="O61" s="5"/>
      <c r="P61" s="7"/>
      <c r="Q61" s="5"/>
      <c r="R61" s="6"/>
      <c r="S61" s="5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</row>
    <row r="62" spans="1:264" ht="20" customHeight="1">
      <c r="D62" s="7"/>
      <c r="E62" s="5"/>
      <c r="F62" s="6"/>
      <c r="G62" s="5"/>
      <c r="H62" s="6"/>
      <c r="I62" s="6"/>
      <c r="J62" s="6"/>
      <c r="K62" s="6"/>
      <c r="L62" s="7"/>
      <c r="M62" s="5"/>
      <c r="N62" s="6"/>
      <c r="O62" s="5"/>
      <c r="P62" s="7"/>
      <c r="Q62" s="5"/>
      <c r="R62" s="6"/>
      <c r="S62" s="5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</row>
    <row r="63" spans="1:264" ht="20" customHeight="1">
      <c r="D63" s="7"/>
      <c r="E63" s="5"/>
      <c r="F63" s="6"/>
      <c r="G63" s="5"/>
      <c r="H63" s="6"/>
      <c r="I63" s="6"/>
      <c r="J63" s="6"/>
      <c r="K63" s="6"/>
      <c r="L63" s="7"/>
      <c r="M63" s="5"/>
      <c r="N63" s="6"/>
      <c r="O63" s="5"/>
      <c r="P63" s="7"/>
      <c r="Q63" s="5"/>
      <c r="R63" s="6"/>
      <c r="S63" s="5"/>
    </row>
    <row r="64" spans="1:264" ht="20" customHeight="1">
      <c r="D64" s="7"/>
      <c r="E64" s="5"/>
      <c r="F64" s="6"/>
      <c r="G64" s="5"/>
      <c r="H64" s="6"/>
      <c r="I64" s="6"/>
      <c r="J64" s="6"/>
      <c r="K64" s="6"/>
      <c r="L64" s="7"/>
      <c r="M64" s="5"/>
      <c r="N64" s="6"/>
      <c r="O64" s="5"/>
      <c r="P64" s="7"/>
      <c r="Q64" s="5"/>
      <c r="R64" s="6"/>
      <c r="S64" s="5"/>
    </row>
    <row r="65" spans="4:19" ht="20" customHeight="1">
      <c r="D65" s="7"/>
      <c r="E65" s="5"/>
      <c r="F65" s="6"/>
      <c r="G65" s="5"/>
      <c r="H65" s="6"/>
      <c r="I65" s="6"/>
      <c r="J65" s="6"/>
      <c r="K65" s="6"/>
      <c r="L65" s="7"/>
      <c r="M65" s="5"/>
      <c r="N65" s="6"/>
      <c r="O65" s="5"/>
      <c r="P65" s="7"/>
      <c r="Q65" s="5"/>
      <c r="R65" s="6"/>
      <c r="S65" s="5"/>
    </row>
  </sheetData>
  <mergeCells count="14">
    <mergeCell ref="AF5:AI6"/>
    <mergeCell ref="A5:A6"/>
    <mergeCell ref="B5:B6"/>
    <mergeCell ref="C5:C6"/>
    <mergeCell ref="D5:G6"/>
    <mergeCell ref="H5:K6"/>
    <mergeCell ref="K2:S2"/>
    <mergeCell ref="P3:S3"/>
    <mergeCell ref="X5:AE5"/>
    <mergeCell ref="X6:Y6"/>
    <mergeCell ref="Z6:AA6"/>
    <mergeCell ref="L5:O6"/>
    <mergeCell ref="P5:S6"/>
    <mergeCell ref="T5:W6"/>
  </mergeCells>
  <phoneticPr fontId="9" type="noConversion"/>
  <pageMargins left="0.75000000000000011" right="0.75000000000000011" top="1" bottom="1" header="0.5" footer="0.5"/>
  <pageSetup paperSize="3" scale="75" orientation="landscape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D49"/>
  <sheetViews>
    <sheetView topLeftCell="A3" workbookViewId="0">
      <selection activeCell="V22" sqref="V22"/>
    </sheetView>
  </sheetViews>
  <sheetFormatPr baseColWidth="10" defaultColWidth="10.83203125" defaultRowHeight="20" customHeight="1" x14ac:dyDescent="0"/>
  <cols>
    <col min="1" max="1" width="13.33203125" style="4" customWidth="1"/>
    <col min="2" max="2" width="12.5" style="4" customWidth="1"/>
    <col min="3" max="3" width="29.33203125" style="4" customWidth="1"/>
    <col min="4" max="4" width="12.5" style="8" customWidth="1"/>
    <col min="5" max="5" width="11.83203125" style="9" hidden="1" customWidth="1"/>
    <col min="6" max="6" width="7" style="4" customWidth="1"/>
    <col min="7" max="7" width="12.5" style="9" customWidth="1"/>
    <col min="8" max="8" width="12.5" style="4" customWidth="1"/>
    <col min="9" max="9" width="11.83203125" style="4" hidden="1" customWidth="1"/>
    <col min="10" max="10" width="7" style="4" customWidth="1"/>
    <col min="11" max="11" width="13.6640625" style="4" customWidth="1"/>
    <col min="12" max="12" width="13.6640625" style="8" customWidth="1"/>
    <col min="13" max="13" width="11.83203125" style="9" hidden="1" customWidth="1"/>
    <col min="14" max="14" width="7" style="4" customWidth="1"/>
    <col min="15" max="15" width="13.6640625" style="9" customWidth="1"/>
    <col min="16" max="16" width="13.6640625" style="8" customWidth="1"/>
    <col min="17" max="17" width="11.83203125" style="9" hidden="1" customWidth="1"/>
    <col min="18" max="18" width="7" style="4" customWidth="1"/>
    <col min="19" max="19" width="13.6640625" style="9" customWidth="1"/>
    <col min="20" max="20" width="10.83203125" style="4"/>
    <col min="21" max="21" width="0" style="4" hidden="1" customWidth="1"/>
    <col min="22" max="22" width="7.5" style="4" customWidth="1"/>
    <col min="23" max="24" width="10.83203125" style="4"/>
    <col min="25" max="25" width="0" style="4" hidden="1" customWidth="1"/>
    <col min="26" max="16384" width="10.83203125" style="4"/>
  </cols>
  <sheetData>
    <row r="2" spans="1:264" ht="133" customHeight="1">
      <c r="K2" s="285" t="s">
        <v>205</v>
      </c>
      <c r="L2" s="270"/>
      <c r="M2" s="270"/>
      <c r="N2" s="270"/>
      <c r="O2" s="270"/>
      <c r="P2" s="270"/>
      <c r="Q2" s="270"/>
      <c r="R2" s="270"/>
      <c r="S2" s="270"/>
      <c r="T2" s="116"/>
    </row>
    <row r="3" spans="1:264" ht="153" customHeight="1">
      <c r="J3" s="18"/>
      <c r="L3" s="18"/>
      <c r="M3" s="18"/>
      <c r="N3" s="19"/>
      <c r="O3" s="20" t="s">
        <v>94</v>
      </c>
      <c r="P3" s="271">
        <f ca="1">'H-21'!P3:S3</f>
        <v>41179</v>
      </c>
      <c r="Q3" s="271"/>
      <c r="R3" s="271"/>
      <c r="S3" s="271"/>
    </row>
    <row r="4" spans="1:264" ht="20" customHeight="1" thickBot="1"/>
    <row r="5" spans="1:264" s="12" customFormat="1" ht="45" customHeight="1" thickBot="1">
      <c r="A5" s="115" t="s">
        <v>200</v>
      </c>
      <c r="B5" s="15" t="s">
        <v>157</v>
      </c>
      <c r="C5" s="130" t="s">
        <v>93</v>
      </c>
      <c r="D5" s="284" t="s">
        <v>203</v>
      </c>
      <c r="E5" s="284"/>
      <c r="F5" s="284"/>
      <c r="G5" s="284"/>
      <c r="H5" s="284" t="s">
        <v>204</v>
      </c>
      <c r="I5" s="284"/>
      <c r="J5" s="284"/>
      <c r="K5" s="284"/>
      <c r="L5" s="284" t="s">
        <v>201</v>
      </c>
      <c r="M5" s="284"/>
      <c r="N5" s="284"/>
      <c r="O5" s="284"/>
      <c r="P5" s="284" t="s">
        <v>202</v>
      </c>
      <c r="Q5" s="284"/>
      <c r="R5" s="284"/>
      <c r="S5" s="284"/>
      <c r="T5" s="284" t="s">
        <v>238</v>
      </c>
      <c r="U5" s="284"/>
      <c r="V5" s="284"/>
      <c r="W5" s="284"/>
      <c r="X5" s="284" t="s">
        <v>276</v>
      </c>
      <c r="Y5" s="284"/>
      <c r="Z5" s="284"/>
      <c r="AA5" s="28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264" s="10" customFormat="1" ht="20" customHeight="1" thickBot="1">
      <c r="A6" s="16"/>
      <c r="B6" s="30" t="s">
        <v>186</v>
      </c>
      <c r="C6" s="30" t="s">
        <v>187</v>
      </c>
      <c r="D6" s="26" t="s">
        <v>192</v>
      </c>
      <c r="E6" s="28" t="s">
        <v>185</v>
      </c>
      <c r="F6" s="29" t="s">
        <v>232</v>
      </c>
      <c r="G6" s="28" t="s">
        <v>191</v>
      </c>
      <c r="H6" s="56" t="s">
        <v>193</v>
      </c>
      <c r="I6" s="57" t="s">
        <v>188</v>
      </c>
      <c r="J6" s="58" t="s">
        <v>235</v>
      </c>
      <c r="K6" s="57" t="s">
        <v>195</v>
      </c>
      <c r="L6" s="27" t="s">
        <v>196</v>
      </c>
      <c r="M6" s="28" t="s">
        <v>189</v>
      </c>
      <c r="N6" s="29" t="s">
        <v>233</v>
      </c>
      <c r="O6" s="28" t="s">
        <v>197</v>
      </c>
      <c r="P6" s="56" t="s">
        <v>198</v>
      </c>
      <c r="Q6" s="57" t="s">
        <v>190</v>
      </c>
      <c r="R6" s="58" t="s">
        <v>234</v>
      </c>
      <c r="S6" s="57" t="s">
        <v>194</v>
      </c>
      <c r="T6" s="155" t="s">
        <v>247</v>
      </c>
      <c r="U6" s="155" t="s">
        <v>236</v>
      </c>
      <c r="V6" s="155" t="s">
        <v>237</v>
      </c>
      <c r="W6" s="155" t="s">
        <v>248</v>
      </c>
      <c r="X6" s="56" t="s">
        <v>198</v>
      </c>
      <c r="Y6" s="57" t="s">
        <v>190</v>
      </c>
      <c r="Z6" s="58" t="s">
        <v>234</v>
      </c>
      <c r="AA6" s="57" t="s">
        <v>194</v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264" s="11" customFormat="1" ht="20" customHeight="1" thickBot="1">
      <c r="A7" s="25" t="s">
        <v>2</v>
      </c>
      <c r="B7" s="31">
        <f t="shared" ref="B7:B16" si="0">G7+K7+O7+S7+W7+AA7</f>
        <v>388.12706127408433</v>
      </c>
      <c r="C7" s="33" t="s">
        <v>246</v>
      </c>
      <c r="D7" s="97"/>
      <c r="E7" s="34"/>
      <c r="F7" s="35"/>
      <c r="G7" s="81"/>
      <c r="H7" s="98"/>
      <c r="I7" s="68"/>
      <c r="J7" s="69"/>
      <c r="K7" s="80"/>
      <c r="L7" s="75">
        <v>9.8726851851851857E-3</v>
      </c>
      <c r="M7" s="71">
        <f>(HOUR(L7)*60)+MINUTE(L7)+(SECOND(L7)/60)</f>
        <v>14.216666666666667</v>
      </c>
      <c r="N7" s="72" t="s">
        <v>101</v>
      </c>
      <c r="O7" s="73">
        <f>(Tiempos!I7*100)/M7</f>
        <v>100</v>
      </c>
      <c r="P7" s="98">
        <v>5.1377314814814813E-2</v>
      </c>
      <c r="Q7" s="99">
        <f>(HOUR(P7)*60)+MINUTE(P7)+(SECOND(P7)/60)</f>
        <v>73.983333333333334</v>
      </c>
      <c r="R7" s="69" t="s">
        <v>101</v>
      </c>
      <c r="S7" s="80">
        <f>(Tiempos!I8*100)/Q7</f>
        <v>100</v>
      </c>
      <c r="T7" s="137">
        <v>4.1273148148148149E-2</v>
      </c>
      <c r="U7" s="42">
        <f>(HOUR(T7)*60)+MINUTE(T7)+(SECOND(T7)/60)</f>
        <v>59.43333333333333</v>
      </c>
      <c r="V7" s="37" t="s">
        <v>101</v>
      </c>
      <c r="W7" s="83">
        <f>(Tiempos!I9*100)/U7</f>
        <v>100</v>
      </c>
      <c r="X7" s="98">
        <v>6.6678240740740746E-2</v>
      </c>
      <c r="Y7" s="99">
        <f>(HOUR(X7)*60)+MINUTE(X7)+(SECOND(X7)/60)</f>
        <v>96.016666666666666</v>
      </c>
      <c r="Z7" s="69" t="s">
        <v>102</v>
      </c>
      <c r="AA7" s="80">
        <f>(Tiempos!I13*100)/Y7</f>
        <v>88.127061274084355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</row>
    <row r="8" spans="1:264" ht="20" customHeight="1" thickBot="1">
      <c r="A8" s="25" t="s">
        <v>3</v>
      </c>
      <c r="B8" s="31">
        <f t="shared" si="0"/>
        <v>380.39002546979862</v>
      </c>
      <c r="C8" s="33" t="s">
        <v>206</v>
      </c>
      <c r="D8" s="82"/>
      <c r="E8" s="36"/>
      <c r="F8" s="37"/>
      <c r="G8" s="83"/>
      <c r="H8" s="63"/>
      <c r="I8" s="38"/>
      <c r="J8" s="39"/>
      <c r="K8" s="40"/>
      <c r="L8" s="70">
        <v>9.8726851851851857E-3</v>
      </c>
      <c r="M8" s="71">
        <f>(HOUR(L8)*60)+MINUTE(L8)+(SECOND(L8)/60)</f>
        <v>14.216666666666667</v>
      </c>
      <c r="N8" s="72" t="s">
        <v>102</v>
      </c>
      <c r="O8" s="73">
        <f>(Tiempos!I7*100)/M8</f>
        <v>100</v>
      </c>
      <c r="P8" s="98">
        <v>5.4837962962962956E-2</v>
      </c>
      <c r="Q8" s="99">
        <f>(HOUR(P8)*60)+MINUTE(P8)+(SECOND(P8)/60)</f>
        <v>78.966666666666669</v>
      </c>
      <c r="R8" s="69" t="s">
        <v>102</v>
      </c>
      <c r="S8" s="80">
        <f>(Tiempos!I8*100)/Q8</f>
        <v>93.689320388349515</v>
      </c>
      <c r="T8" s="137">
        <v>4.760416666666667E-2</v>
      </c>
      <c r="U8" s="42">
        <f>(HOUR(T8)*60)+MINUTE(T8)+(SECOND(T8)/60)</f>
        <v>68.55</v>
      </c>
      <c r="V8" s="37" t="s">
        <v>102</v>
      </c>
      <c r="W8" s="83">
        <f>(Tiempos!I9*100)/U8</f>
        <v>86.700705081449058</v>
      </c>
      <c r="X8" s="98">
        <v>5.876157407407407E-2</v>
      </c>
      <c r="Y8" s="99">
        <f>(HOUR(X8)*60)+MINUTE(X8)+(SECOND(X8)/60)</f>
        <v>84.61666666666666</v>
      </c>
      <c r="Z8" s="69" t="s">
        <v>101</v>
      </c>
      <c r="AA8" s="80">
        <f>(Tiempos!I13*100)/Y8</f>
        <v>100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</row>
    <row r="9" spans="1:264" s="11" customFormat="1" ht="20" customHeight="1" thickBot="1">
      <c r="A9" s="25" t="s">
        <v>5</v>
      </c>
      <c r="B9" s="31">
        <f t="shared" si="0"/>
        <v>150.81790199742289</v>
      </c>
      <c r="C9" s="33" t="s">
        <v>11</v>
      </c>
      <c r="D9" s="82">
        <v>1.7083333333333336E-2</v>
      </c>
      <c r="E9" s="36">
        <f>(HOUR(D9)*60)+MINUTE(D9)+(SECOND(D9)/60)</f>
        <v>24.6</v>
      </c>
      <c r="F9" s="37" t="s">
        <v>3</v>
      </c>
      <c r="G9" s="83">
        <f>(Tiempos!I5*100)/E9</f>
        <v>78.252032520325201</v>
      </c>
      <c r="H9" s="63"/>
      <c r="I9" s="38"/>
      <c r="J9" s="39"/>
      <c r="K9" s="40"/>
      <c r="L9" s="70"/>
      <c r="M9" s="71"/>
      <c r="N9" s="72"/>
      <c r="O9" s="73"/>
      <c r="P9" s="63">
        <v>0.14276620370370371</v>
      </c>
      <c r="Q9" s="43">
        <f>(HOUR(P9)*60)+MINUTE(P9)+(SECOND(P9)/60)</f>
        <v>205.58333333333334</v>
      </c>
      <c r="R9" s="39" t="s">
        <v>5</v>
      </c>
      <c r="S9" s="40">
        <f>(Tiempos!E8*100)/Q9</f>
        <v>72.565869477097692</v>
      </c>
      <c r="T9" s="136"/>
      <c r="U9" s="42"/>
      <c r="V9" s="37"/>
      <c r="W9" s="83"/>
      <c r="X9" s="63"/>
      <c r="Y9" s="43"/>
      <c r="Z9" s="39"/>
      <c r="AA9" s="40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</row>
    <row r="10" spans="1:264" ht="20" customHeight="1" thickBot="1">
      <c r="A10" s="25" t="s">
        <v>4</v>
      </c>
      <c r="B10" s="31">
        <f t="shared" si="0"/>
        <v>100</v>
      </c>
      <c r="C10" s="33" t="s">
        <v>207</v>
      </c>
      <c r="D10" s="82">
        <v>1.3368055555555557E-2</v>
      </c>
      <c r="E10" s="36">
        <f>(HOUR(D10)*60)+MINUTE(D10)+(SECOND(D10)/60)</f>
        <v>19.25</v>
      </c>
      <c r="F10" s="37" t="s">
        <v>2</v>
      </c>
      <c r="G10" s="83">
        <f>(Tiempos!I5*100)/E10</f>
        <v>100</v>
      </c>
      <c r="H10" s="63"/>
      <c r="I10" s="38"/>
      <c r="J10" s="39"/>
      <c r="K10" s="40"/>
      <c r="L10" s="70"/>
      <c r="M10" s="71"/>
      <c r="N10" s="72"/>
      <c r="O10" s="73"/>
      <c r="P10" s="63"/>
      <c r="Q10" s="38"/>
      <c r="R10" s="39"/>
      <c r="S10" s="40"/>
      <c r="T10" s="136"/>
      <c r="U10" s="36"/>
      <c r="V10" s="37"/>
      <c r="W10" s="83"/>
      <c r="X10" s="63"/>
      <c r="Y10" s="38"/>
      <c r="Z10" s="39"/>
      <c r="AA10" s="40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</row>
    <row r="11" spans="1:264" s="11" customFormat="1" ht="20" customHeight="1" thickBot="1">
      <c r="A11" s="25" t="s">
        <v>22</v>
      </c>
      <c r="B11" s="31">
        <f t="shared" si="0"/>
        <v>84.539147670961356</v>
      </c>
      <c r="C11" s="33" t="s">
        <v>208</v>
      </c>
      <c r="D11" s="82"/>
      <c r="E11" s="36"/>
      <c r="F11" s="37"/>
      <c r="G11" s="83"/>
      <c r="H11" s="63"/>
      <c r="I11" s="38"/>
      <c r="J11" s="39"/>
      <c r="K11" s="40"/>
      <c r="L11" s="70">
        <v>1.1678240740740741E-2</v>
      </c>
      <c r="M11" s="71">
        <f t="shared" ref="M11:M16" si="1">(HOUR(L11)*60)+MINUTE(L11)+(SECOND(L11)/60)</f>
        <v>16.816666666666666</v>
      </c>
      <c r="N11" s="72" t="s">
        <v>5</v>
      </c>
      <c r="O11" s="73">
        <f>(Tiempos!I7*100)/M11</f>
        <v>84.539147670961356</v>
      </c>
      <c r="P11" s="63"/>
      <c r="Q11" s="38"/>
      <c r="R11" s="39"/>
      <c r="S11" s="40"/>
      <c r="T11" s="136"/>
      <c r="U11" s="36"/>
      <c r="V11" s="37"/>
      <c r="W11" s="83"/>
      <c r="X11" s="63"/>
      <c r="Y11" s="38"/>
      <c r="Z11" s="39"/>
      <c r="AA11" s="40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</row>
    <row r="12" spans="1:264" ht="20" customHeight="1" thickBot="1">
      <c r="A12" s="25" t="s">
        <v>23</v>
      </c>
      <c r="B12" s="31">
        <f t="shared" si="0"/>
        <v>84.539147670961356</v>
      </c>
      <c r="C12" s="33" t="s">
        <v>209</v>
      </c>
      <c r="D12" s="82"/>
      <c r="E12" s="36"/>
      <c r="F12" s="37"/>
      <c r="G12" s="83"/>
      <c r="H12" s="63"/>
      <c r="I12" s="38"/>
      <c r="J12" s="39"/>
      <c r="K12" s="40"/>
      <c r="L12" s="70">
        <v>1.1678240740740741E-2</v>
      </c>
      <c r="M12" s="71">
        <f t="shared" si="1"/>
        <v>16.816666666666666</v>
      </c>
      <c r="N12" s="72" t="s">
        <v>4</v>
      </c>
      <c r="O12" s="73">
        <f>(Tiempos!I7*100)/M12</f>
        <v>84.539147670961356</v>
      </c>
      <c r="P12" s="63"/>
      <c r="Q12" s="38"/>
      <c r="R12" s="39"/>
      <c r="S12" s="40"/>
      <c r="T12" s="136"/>
      <c r="U12" s="36"/>
      <c r="V12" s="37"/>
      <c r="W12" s="83"/>
      <c r="X12" s="63"/>
      <c r="Y12" s="38"/>
      <c r="Z12" s="39"/>
      <c r="AA12" s="40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</row>
    <row r="13" spans="1:264" s="11" customFormat="1" ht="20" customHeight="1" thickBot="1">
      <c r="A13" s="25" t="s">
        <v>24</v>
      </c>
      <c r="B13" s="31">
        <f t="shared" si="0"/>
        <v>75.553587245349874</v>
      </c>
      <c r="C13" s="33" t="s">
        <v>210</v>
      </c>
      <c r="D13" s="82"/>
      <c r="E13" s="36"/>
      <c r="F13" s="37"/>
      <c r="G13" s="83"/>
      <c r="H13" s="63"/>
      <c r="I13" s="38"/>
      <c r="J13" s="39"/>
      <c r="K13" s="40"/>
      <c r="L13" s="70">
        <v>1.306712962962963E-2</v>
      </c>
      <c r="M13" s="71">
        <f t="shared" si="1"/>
        <v>18.816666666666666</v>
      </c>
      <c r="N13" s="72" t="s">
        <v>22</v>
      </c>
      <c r="O13" s="73">
        <f>(Tiempos!I7*100)/M13</f>
        <v>75.553587245349874</v>
      </c>
      <c r="P13" s="63"/>
      <c r="Q13" s="38"/>
      <c r="R13" s="39"/>
      <c r="S13" s="40"/>
      <c r="T13" s="136"/>
      <c r="U13" s="36"/>
      <c r="V13" s="37"/>
      <c r="W13" s="83"/>
      <c r="X13" s="63"/>
      <c r="Y13" s="38"/>
      <c r="Z13" s="39"/>
      <c r="AA13" s="40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</row>
    <row r="14" spans="1:264" ht="20" customHeight="1" thickBot="1">
      <c r="A14" s="25" t="s">
        <v>25</v>
      </c>
      <c r="B14" s="31">
        <f t="shared" si="0"/>
        <v>75.553587245349874</v>
      </c>
      <c r="C14" s="33" t="s">
        <v>211</v>
      </c>
      <c r="D14" s="82"/>
      <c r="E14" s="36"/>
      <c r="F14" s="37"/>
      <c r="G14" s="83"/>
      <c r="H14" s="63"/>
      <c r="I14" s="38"/>
      <c r="J14" s="39"/>
      <c r="K14" s="40"/>
      <c r="L14" s="70">
        <v>1.306712962962963E-2</v>
      </c>
      <c r="M14" s="71">
        <f t="shared" si="1"/>
        <v>18.816666666666666</v>
      </c>
      <c r="N14" s="72" t="s">
        <v>23</v>
      </c>
      <c r="O14" s="73">
        <f>(Tiempos!I7*100)/M14</f>
        <v>75.553587245349874</v>
      </c>
      <c r="P14" s="63"/>
      <c r="Q14" s="38"/>
      <c r="R14" s="39"/>
      <c r="S14" s="40"/>
      <c r="T14" s="136"/>
      <c r="U14" s="36"/>
      <c r="V14" s="37"/>
      <c r="W14" s="83"/>
      <c r="X14" s="63"/>
      <c r="Y14" s="38"/>
      <c r="Z14" s="39"/>
      <c r="AA14" s="40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</row>
    <row r="15" spans="1:264" s="11" customFormat="1" ht="20" customHeight="1" thickBot="1">
      <c r="A15" s="25" t="s">
        <v>26</v>
      </c>
      <c r="B15" s="31">
        <f t="shared" si="0"/>
        <v>20</v>
      </c>
      <c r="C15" s="33" t="s">
        <v>212</v>
      </c>
      <c r="D15" s="82"/>
      <c r="E15" s="36"/>
      <c r="F15" s="37"/>
      <c r="G15" s="83"/>
      <c r="H15" s="63"/>
      <c r="I15" s="38"/>
      <c r="J15" s="39"/>
      <c r="K15" s="40"/>
      <c r="L15" s="70" t="s">
        <v>58</v>
      </c>
      <c r="M15" s="71" t="e">
        <f t="shared" si="1"/>
        <v>#VALUE!</v>
      </c>
      <c r="N15" s="72" t="s">
        <v>73</v>
      </c>
      <c r="O15" s="73">
        <v>20</v>
      </c>
      <c r="P15" s="63"/>
      <c r="Q15" s="38"/>
      <c r="R15" s="39"/>
      <c r="S15" s="40"/>
      <c r="T15" s="136"/>
      <c r="U15" s="36"/>
      <c r="V15" s="37"/>
      <c r="W15" s="83"/>
      <c r="X15" s="63"/>
      <c r="Y15" s="38"/>
      <c r="Z15" s="39"/>
      <c r="AA15" s="40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</row>
    <row r="16" spans="1:264" ht="20" customHeight="1" thickBot="1">
      <c r="A16" s="25" t="s">
        <v>27</v>
      </c>
      <c r="B16" s="31">
        <f t="shared" si="0"/>
        <v>20</v>
      </c>
      <c r="C16" s="33" t="s">
        <v>213</v>
      </c>
      <c r="D16" s="82"/>
      <c r="E16" s="36"/>
      <c r="F16" s="37"/>
      <c r="G16" s="83"/>
      <c r="H16" s="63"/>
      <c r="I16" s="38"/>
      <c r="J16" s="39"/>
      <c r="K16" s="40"/>
      <c r="L16" s="70" t="s">
        <v>58</v>
      </c>
      <c r="M16" s="71" t="e">
        <f t="shared" si="1"/>
        <v>#VALUE!</v>
      </c>
      <c r="N16" s="72" t="s">
        <v>73</v>
      </c>
      <c r="O16" s="73">
        <v>20</v>
      </c>
      <c r="P16" s="63"/>
      <c r="Q16" s="38"/>
      <c r="R16" s="39"/>
      <c r="S16" s="40"/>
      <c r="T16" s="136"/>
      <c r="U16" s="36"/>
      <c r="V16" s="37"/>
      <c r="W16" s="83"/>
      <c r="X16" s="63"/>
      <c r="Y16" s="38"/>
      <c r="Z16" s="39"/>
      <c r="AA16" s="40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</row>
    <row r="17" spans="1:264" s="11" customFormat="1" ht="20" customHeight="1" thickBot="1">
      <c r="A17" s="25"/>
      <c r="B17" s="31"/>
      <c r="C17" s="33"/>
      <c r="D17" s="84"/>
      <c r="E17" s="44"/>
      <c r="F17" s="45"/>
      <c r="G17" s="85"/>
      <c r="H17" s="65"/>
      <c r="I17" s="46"/>
      <c r="J17" s="46"/>
      <c r="K17" s="66"/>
      <c r="L17" s="70"/>
      <c r="M17" s="71"/>
      <c r="N17" s="72"/>
      <c r="O17" s="73"/>
      <c r="P17" s="67"/>
      <c r="Q17" s="47"/>
      <c r="R17" s="46"/>
      <c r="S17" s="48"/>
      <c r="T17" s="138"/>
      <c r="U17" s="44"/>
      <c r="V17" s="45"/>
      <c r="W17" s="85"/>
      <c r="X17" s="67"/>
      <c r="Y17" s="47"/>
      <c r="Z17" s="46"/>
      <c r="AA17" s="48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</row>
    <row r="18" spans="1:264" s="11" customFormat="1" ht="20" customHeight="1">
      <c r="A18" s="86"/>
      <c r="B18" s="87"/>
      <c r="C18" s="88"/>
      <c r="D18" s="89"/>
      <c r="E18" s="90"/>
      <c r="F18" s="91"/>
      <c r="G18" s="90"/>
      <c r="H18" s="89"/>
      <c r="I18" s="90"/>
      <c r="J18" s="91"/>
      <c r="K18" s="90"/>
      <c r="L18" s="89"/>
      <c r="M18" s="90"/>
      <c r="N18" s="91"/>
      <c r="O18" s="90"/>
      <c r="P18" s="89"/>
      <c r="Q18" s="90"/>
      <c r="R18" s="91"/>
      <c r="S18" s="90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</row>
    <row r="19" spans="1:264" s="11" customFormat="1" ht="20" customHeight="1">
      <c r="A19" s="92"/>
      <c r="B19" s="93"/>
      <c r="C19" s="88"/>
      <c r="D19" s="94"/>
      <c r="E19" s="93"/>
      <c r="F19" s="88"/>
      <c r="G19" s="93"/>
      <c r="H19" s="94"/>
      <c r="I19" s="93"/>
      <c r="J19" s="88"/>
      <c r="K19" s="93"/>
      <c r="L19" s="94"/>
      <c r="M19" s="93"/>
      <c r="N19" s="88"/>
      <c r="O19" s="93"/>
      <c r="P19" s="94"/>
      <c r="Q19" s="93"/>
      <c r="R19" s="88"/>
      <c r="S19" s="93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</row>
    <row r="20" spans="1:264" s="11" customFormat="1" ht="20" customHeight="1">
      <c r="A20" s="92"/>
      <c r="B20" s="93"/>
      <c r="C20" s="88"/>
      <c r="D20" s="94"/>
      <c r="E20" s="93"/>
      <c r="F20" s="88"/>
      <c r="G20" s="93"/>
      <c r="H20" s="94"/>
      <c r="I20" s="93"/>
      <c r="J20" s="88"/>
      <c r="K20" s="93"/>
      <c r="L20" s="94"/>
      <c r="M20" s="93"/>
      <c r="N20" s="88"/>
      <c r="O20" s="93"/>
      <c r="P20" s="94"/>
      <c r="Q20" s="93"/>
      <c r="R20" s="88"/>
      <c r="S20" s="93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</row>
    <row r="21" spans="1:264" s="11" customFormat="1" ht="20" customHeight="1">
      <c r="A21" s="92"/>
      <c r="B21" s="93"/>
      <c r="C21" s="88"/>
      <c r="D21" s="94"/>
      <c r="E21" s="93"/>
      <c r="F21" s="88"/>
      <c r="G21" s="93"/>
      <c r="H21" s="94"/>
      <c r="I21" s="93"/>
      <c r="J21" s="88"/>
      <c r="K21" s="93"/>
      <c r="L21" s="94"/>
      <c r="M21" s="93"/>
      <c r="N21" s="88"/>
      <c r="O21" s="93"/>
      <c r="P21" s="94"/>
      <c r="Q21" s="93"/>
      <c r="R21" s="88"/>
      <c r="S21" s="93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</row>
    <row r="22" spans="1:264" s="11" customFormat="1" ht="20" customHeight="1">
      <c r="A22" s="92"/>
      <c r="B22" s="93"/>
      <c r="C22" s="88"/>
      <c r="D22" s="94"/>
      <c r="E22" s="93"/>
      <c r="F22" s="88"/>
      <c r="G22" s="93"/>
      <c r="H22" s="94"/>
      <c r="I22" s="94"/>
      <c r="J22" s="88"/>
      <c r="K22" s="93"/>
      <c r="L22" s="94"/>
      <c r="M22" s="93"/>
      <c r="N22" s="88"/>
      <c r="O22" s="93"/>
      <c r="P22" s="94"/>
      <c r="Q22" s="93"/>
      <c r="R22" s="88"/>
      <c r="S22" s="93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</row>
    <row r="23" spans="1:264" s="11" customFormat="1" ht="20" customHeight="1">
      <c r="A23" s="92"/>
      <c r="B23" s="93"/>
      <c r="C23" s="88"/>
      <c r="D23" s="94"/>
      <c r="E23" s="93"/>
      <c r="F23" s="88"/>
      <c r="G23" s="93"/>
      <c r="H23" s="94"/>
      <c r="I23" s="93"/>
      <c r="J23" s="88"/>
      <c r="K23" s="93"/>
      <c r="L23" s="94"/>
      <c r="M23" s="93"/>
      <c r="N23" s="88"/>
      <c r="O23" s="93"/>
      <c r="P23" s="94"/>
      <c r="Q23" s="93"/>
      <c r="R23" s="88"/>
      <c r="S23" s="93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</row>
    <row r="24" spans="1:264" ht="20" customHeight="1">
      <c r="A24" s="92"/>
      <c r="B24" s="93"/>
      <c r="C24" s="88"/>
      <c r="D24" s="94"/>
      <c r="E24" s="93"/>
      <c r="F24" s="88"/>
      <c r="G24" s="93"/>
      <c r="H24" s="94"/>
      <c r="I24" s="93"/>
      <c r="J24" s="88"/>
      <c r="K24" s="93"/>
      <c r="L24" s="94"/>
      <c r="M24" s="93"/>
      <c r="N24" s="88"/>
      <c r="O24" s="93"/>
      <c r="P24" s="94"/>
      <c r="Q24" s="93"/>
      <c r="R24" s="88"/>
      <c r="S24" s="93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</row>
    <row r="25" spans="1:264" s="11" customFormat="1" ht="20" customHeight="1">
      <c r="A25" s="92"/>
      <c r="B25" s="93"/>
      <c r="C25" s="88"/>
      <c r="D25" s="94"/>
      <c r="E25" s="93"/>
      <c r="F25" s="88"/>
      <c r="G25" s="93"/>
      <c r="H25" s="94"/>
      <c r="I25" s="93"/>
      <c r="J25" s="88"/>
      <c r="K25" s="93"/>
      <c r="L25" s="94"/>
      <c r="M25" s="93"/>
      <c r="N25" s="88"/>
      <c r="O25" s="93"/>
      <c r="P25" s="94"/>
      <c r="Q25" s="93"/>
      <c r="R25" s="88"/>
      <c r="S25" s="93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</row>
    <row r="26" spans="1:264" ht="20" customHeight="1">
      <c r="A26" s="92"/>
      <c r="B26" s="93"/>
      <c r="C26" s="88"/>
      <c r="D26" s="94"/>
      <c r="E26" s="93"/>
      <c r="F26" s="88"/>
      <c r="G26" s="93"/>
      <c r="H26" s="94"/>
      <c r="I26" s="93"/>
      <c r="J26" s="88"/>
      <c r="K26" s="93"/>
      <c r="L26" s="94"/>
      <c r="M26" s="93"/>
      <c r="N26" s="88"/>
      <c r="O26" s="93"/>
      <c r="P26" s="94"/>
      <c r="Q26" s="93"/>
      <c r="R26" s="88"/>
      <c r="S26" s="93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</row>
    <row r="27" spans="1:264" s="11" customFormat="1" ht="20" customHeight="1">
      <c r="A27" s="92"/>
      <c r="B27" s="93"/>
      <c r="C27" s="88"/>
      <c r="D27" s="94"/>
      <c r="E27" s="93"/>
      <c r="F27" s="88"/>
      <c r="G27" s="93"/>
      <c r="H27" s="94"/>
      <c r="I27" s="93"/>
      <c r="J27" s="88"/>
      <c r="K27" s="93"/>
      <c r="L27" s="94"/>
      <c r="M27" s="93"/>
      <c r="N27" s="88"/>
      <c r="O27" s="93"/>
      <c r="P27" s="94"/>
      <c r="Q27" s="93"/>
      <c r="R27" s="88"/>
      <c r="S27" s="9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</row>
    <row r="28" spans="1:264" ht="20" customHeight="1">
      <c r="A28" s="92"/>
      <c r="B28" s="93"/>
      <c r="C28" s="88"/>
      <c r="D28" s="94"/>
      <c r="E28" s="93"/>
      <c r="F28" s="88"/>
      <c r="G28" s="93"/>
      <c r="H28" s="94"/>
      <c r="I28" s="93"/>
      <c r="J28" s="88"/>
      <c r="K28" s="93"/>
      <c r="L28" s="94"/>
      <c r="M28" s="93"/>
      <c r="N28" s="88"/>
      <c r="O28" s="93"/>
      <c r="P28" s="94"/>
      <c r="Q28" s="93"/>
      <c r="R28" s="88"/>
      <c r="S28" s="93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</row>
    <row r="29" spans="1:264" s="11" customFormat="1" ht="20" customHeight="1">
      <c r="A29" s="92"/>
      <c r="B29" s="93"/>
      <c r="C29" s="88"/>
      <c r="D29" s="94"/>
      <c r="E29" s="93"/>
      <c r="F29" s="88"/>
      <c r="G29" s="93"/>
      <c r="H29" s="94"/>
      <c r="I29" s="93"/>
      <c r="J29" s="88"/>
      <c r="K29" s="93"/>
      <c r="L29" s="94"/>
      <c r="M29" s="93"/>
      <c r="N29" s="88"/>
      <c r="O29" s="93"/>
      <c r="P29" s="94"/>
      <c r="Q29" s="93"/>
      <c r="R29" s="88"/>
      <c r="S29" s="93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</row>
    <row r="30" spans="1:264" s="11" customFormat="1" ht="20" customHeight="1">
      <c r="A30" s="92"/>
      <c r="B30" s="93"/>
      <c r="C30" s="88"/>
      <c r="D30" s="94"/>
      <c r="E30" s="93"/>
      <c r="F30" s="88"/>
      <c r="G30" s="93"/>
      <c r="H30" s="94"/>
      <c r="I30" s="93"/>
      <c r="J30" s="88"/>
      <c r="K30" s="93"/>
      <c r="L30" s="94"/>
      <c r="M30" s="93"/>
      <c r="N30" s="88"/>
      <c r="O30" s="93"/>
      <c r="P30" s="94"/>
      <c r="Q30" s="93"/>
      <c r="R30" s="88"/>
      <c r="S30" s="93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</row>
    <row r="31" spans="1:264" s="11" customFormat="1" ht="20" customHeight="1">
      <c r="A31" s="92"/>
      <c r="B31" s="93"/>
      <c r="C31" s="88"/>
      <c r="D31" s="94"/>
      <c r="E31" s="93"/>
      <c r="F31" s="88"/>
      <c r="G31" s="93"/>
      <c r="H31" s="94"/>
      <c r="I31" s="93"/>
      <c r="J31" s="88"/>
      <c r="K31" s="93"/>
      <c r="L31" s="94"/>
      <c r="M31" s="93"/>
      <c r="N31" s="88"/>
      <c r="O31" s="93"/>
      <c r="P31" s="94"/>
      <c r="Q31" s="93"/>
      <c r="R31" s="88"/>
      <c r="S31" s="93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</row>
    <row r="32" spans="1:264" s="11" customFormat="1" ht="20" customHeight="1">
      <c r="A32" s="92"/>
      <c r="B32" s="93"/>
      <c r="C32" s="88"/>
      <c r="D32" s="94"/>
      <c r="E32" s="93"/>
      <c r="F32" s="88"/>
      <c r="G32" s="93"/>
      <c r="H32" s="94"/>
      <c r="I32" s="93"/>
      <c r="J32" s="88"/>
      <c r="K32" s="93"/>
      <c r="L32" s="94"/>
      <c r="M32" s="93"/>
      <c r="N32" s="88"/>
      <c r="O32" s="93"/>
      <c r="P32" s="94"/>
      <c r="Q32" s="93"/>
      <c r="R32" s="88"/>
      <c r="S32" s="93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</row>
    <row r="33" spans="1:264" s="11" customFormat="1" ht="20" customHeight="1">
      <c r="A33" s="92"/>
      <c r="B33" s="93"/>
      <c r="C33" s="88"/>
      <c r="D33" s="94"/>
      <c r="E33" s="93"/>
      <c r="F33" s="88"/>
      <c r="G33" s="93"/>
      <c r="H33" s="94"/>
      <c r="I33" s="93"/>
      <c r="J33" s="88"/>
      <c r="K33" s="93"/>
      <c r="L33" s="94"/>
      <c r="M33" s="93"/>
      <c r="N33" s="88"/>
      <c r="O33" s="93"/>
      <c r="P33" s="94"/>
      <c r="Q33" s="93"/>
      <c r="R33" s="88"/>
      <c r="S33" s="93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</row>
    <row r="34" spans="1:264" s="11" customFormat="1" ht="20" customHeight="1">
      <c r="A34" s="92"/>
      <c r="B34" s="93"/>
      <c r="C34" s="88"/>
      <c r="D34" s="94"/>
      <c r="E34" s="93"/>
      <c r="F34" s="88"/>
      <c r="G34" s="93"/>
      <c r="H34" s="94"/>
      <c r="I34" s="93"/>
      <c r="J34" s="88"/>
      <c r="K34" s="93"/>
      <c r="L34" s="94"/>
      <c r="M34" s="93"/>
      <c r="N34" s="88"/>
      <c r="O34" s="93"/>
      <c r="P34" s="94"/>
      <c r="Q34" s="93"/>
      <c r="R34" s="88"/>
      <c r="S34" s="93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</row>
    <row r="35" spans="1:264" s="11" customFormat="1" ht="20" customHeight="1">
      <c r="A35" s="92"/>
      <c r="B35" s="93"/>
      <c r="C35" s="88"/>
      <c r="D35" s="94"/>
      <c r="E35" s="93"/>
      <c r="F35" s="88"/>
      <c r="G35" s="93"/>
      <c r="H35" s="94"/>
      <c r="I35" s="93"/>
      <c r="J35" s="88"/>
      <c r="K35" s="93"/>
      <c r="L35" s="94"/>
      <c r="M35" s="93"/>
      <c r="N35" s="88"/>
      <c r="O35" s="93"/>
      <c r="P35" s="94"/>
      <c r="Q35" s="93"/>
      <c r="R35" s="88"/>
      <c r="S35" s="93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</row>
    <row r="36" spans="1:264" s="11" customFormat="1" ht="20" customHeight="1">
      <c r="A36" s="92"/>
      <c r="B36" s="93"/>
      <c r="C36" s="88"/>
      <c r="D36" s="94"/>
      <c r="E36" s="93"/>
      <c r="F36" s="88"/>
      <c r="G36" s="93"/>
      <c r="H36" s="94"/>
      <c r="I36" s="93"/>
      <c r="J36" s="88"/>
      <c r="K36" s="93"/>
      <c r="L36" s="94"/>
      <c r="M36" s="93"/>
      <c r="N36" s="88"/>
      <c r="O36" s="93"/>
      <c r="P36" s="94"/>
      <c r="Q36" s="93"/>
      <c r="R36" s="88"/>
      <c r="S36" s="93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</row>
    <row r="37" spans="1:264" s="11" customFormat="1" ht="20" customHeight="1">
      <c r="A37" s="92"/>
      <c r="B37" s="93"/>
      <c r="C37" s="88"/>
      <c r="D37" s="94"/>
      <c r="E37" s="93"/>
      <c r="F37" s="88"/>
      <c r="G37" s="93"/>
      <c r="H37" s="94"/>
      <c r="I37" s="93"/>
      <c r="J37" s="88"/>
      <c r="K37" s="93"/>
      <c r="L37" s="94"/>
      <c r="M37" s="93"/>
      <c r="N37" s="88"/>
      <c r="O37" s="93"/>
      <c r="P37" s="94"/>
      <c r="Q37" s="93"/>
      <c r="R37" s="88"/>
      <c r="S37" s="93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</row>
    <row r="38" spans="1:264" s="11" customFormat="1" ht="20" customHeight="1">
      <c r="A38" s="92"/>
      <c r="B38" s="93"/>
      <c r="C38" s="88"/>
      <c r="D38" s="94"/>
      <c r="E38" s="93"/>
      <c r="F38" s="88"/>
      <c r="G38" s="93"/>
      <c r="H38" s="94"/>
      <c r="I38" s="93"/>
      <c r="J38" s="95"/>
      <c r="K38" s="93"/>
      <c r="L38" s="94"/>
      <c r="M38" s="93"/>
      <c r="N38" s="88"/>
      <c r="O38" s="93"/>
      <c r="P38" s="94"/>
      <c r="Q38" s="93"/>
      <c r="R38" s="88"/>
      <c r="S38" s="93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</row>
    <row r="39" spans="1:264" s="11" customFormat="1" ht="20" customHeight="1">
      <c r="A39" s="92"/>
      <c r="B39" s="93"/>
      <c r="C39" s="88"/>
      <c r="D39" s="94"/>
      <c r="E39" s="93"/>
      <c r="F39" s="88"/>
      <c r="G39" s="93"/>
      <c r="H39" s="94"/>
      <c r="I39" s="93"/>
      <c r="J39" s="88"/>
      <c r="K39" s="93"/>
      <c r="L39" s="94"/>
      <c r="M39" s="93"/>
      <c r="N39" s="88"/>
      <c r="O39" s="93"/>
      <c r="P39" s="94"/>
      <c r="Q39" s="93"/>
      <c r="R39" s="88"/>
      <c r="S39" s="93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</row>
    <row r="40" spans="1:264" s="11" customFormat="1" ht="20" customHeight="1">
      <c r="A40" s="92"/>
      <c r="B40" s="93"/>
      <c r="C40" s="88"/>
      <c r="D40" s="94"/>
      <c r="E40" s="93"/>
      <c r="F40" s="88"/>
      <c r="G40" s="93"/>
      <c r="H40" s="94"/>
      <c r="I40" s="93"/>
      <c r="J40" s="88"/>
      <c r="K40" s="93"/>
      <c r="L40" s="94"/>
      <c r="M40" s="93"/>
      <c r="N40" s="88"/>
      <c r="O40" s="93"/>
      <c r="P40" s="94"/>
      <c r="Q40" s="93"/>
      <c r="R40" s="88"/>
      <c r="S40" s="93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</row>
    <row r="41" spans="1:264" s="11" customFormat="1" ht="20" customHeight="1">
      <c r="A41" s="92"/>
      <c r="B41" s="93"/>
      <c r="C41" s="88"/>
      <c r="D41" s="94"/>
      <c r="E41" s="93"/>
      <c r="F41" s="88"/>
      <c r="G41" s="93"/>
      <c r="H41" s="94"/>
      <c r="I41" s="93"/>
      <c r="J41" s="88"/>
      <c r="K41" s="93"/>
      <c r="L41" s="94"/>
      <c r="M41" s="93"/>
      <c r="N41" s="88"/>
      <c r="O41" s="93"/>
      <c r="P41" s="94"/>
      <c r="Q41" s="93"/>
      <c r="R41" s="88"/>
      <c r="S41" s="93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</row>
    <row r="42" spans="1:264" s="11" customFormat="1" ht="20" customHeight="1">
      <c r="A42" s="92"/>
      <c r="B42" s="93"/>
      <c r="C42" s="88"/>
      <c r="D42" s="94"/>
      <c r="E42" s="93"/>
      <c r="F42" s="88"/>
      <c r="G42" s="93"/>
      <c r="H42" s="94"/>
      <c r="I42" s="93"/>
      <c r="J42" s="88"/>
      <c r="K42" s="93"/>
      <c r="L42" s="94"/>
      <c r="M42" s="93"/>
      <c r="N42" s="88"/>
      <c r="O42" s="93"/>
      <c r="P42" s="94"/>
      <c r="Q42" s="93"/>
      <c r="R42" s="88"/>
      <c r="S42" s="93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</row>
    <row r="43" spans="1:264" ht="20" customHeight="1">
      <c r="A43" s="92"/>
      <c r="B43" s="88"/>
      <c r="C43" s="88"/>
      <c r="D43" s="94"/>
      <c r="E43" s="93"/>
      <c r="F43" s="88"/>
      <c r="G43" s="93"/>
      <c r="H43" s="88"/>
      <c r="I43" s="88"/>
      <c r="J43" s="88"/>
      <c r="K43" s="88"/>
      <c r="L43" s="94"/>
      <c r="M43" s="93"/>
      <c r="N43" s="88"/>
      <c r="O43" s="93"/>
      <c r="P43" s="94"/>
      <c r="Q43" s="93"/>
      <c r="R43" s="88"/>
      <c r="S43" s="93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</row>
    <row r="44" spans="1:264" ht="20" customHeight="1">
      <c r="D44" s="7"/>
      <c r="E44" s="5"/>
      <c r="F44" s="6"/>
      <c r="G44" s="5"/>
      <c r="H44" s="6"/>
      <c r="I44" s="6"/>
      <c r="J44" s="6"/>
      <c r="K44" s="6"/>
      <c r="L44" s="7"/>
      <c r="M44" s="5"/>
      <c r="N44" s="6"/>
      <c r="O44" s="5"/>
      <c r="P44" s="7"/>
      <c r="Q44" s="5"/>
      <c r="R44" s="6"/>
      <c r="S44" s="5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</row>
    <row r="45" spans="1:264" ht="20" customHeight="1">
      <c r="D45" s="7"/>
      <c r="E45" s="5"/>
      <c r="F45" s="6"/>
      <c r="G45" s="5"/>
      <c r="H45" s="6"/>
      <c r="I45" s="6"/>
      <c r="J45" s="6"/>
      <c r="K45" s="6"/>
      <c r="L45" s="7"/>
      <c r="M45" s="5"/>
      <c r="N45" s="6"/>
      <c r="O45" s="5"/>
      <c r="P45" s="7"/>
      <c r="Q45" s="5"/>
      <c r="R45" s="6"/>
      <c r="S45" s="5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</row>
    <row r="46" spans="1:264" ht="20" customHeight="1">
      <c r="D46" s="7"/>
      <c r="E46" s="5"/>
      <c r="F46" s="6"/>
      <c r="G46" s="5"/>
      <c r="H46" s="6"/>
      <c r="I46" s="6"/>
      <c r="J46" s="6"/>
      <c r="K46" s="6"/>
      <c r="L46" s="7"/>
      <c r="M46" s="5"/>
      <c r="N46" s="6"/>
      <c r="O46" s="5"/>
      <c r="P46" s="7"/>
      <c r="Q46" s="5"/>
      <c r="R46" s="6"/>
      <c r="S46" s="5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</row>
    <row r="47" spans="1:264" ht="20" customHeight="1">
      <c r="D47" s="7"/>
      <c r="E47" s="5"/>
      <c r="F47" s="6"/>
      <c r="G47" s="5"/>
      <c r="H47" s="6"/>
      <c r="I47" s="6"/>
      <c r="J47" s="6"/>
      <c r="K47" s="6"/>
      <c r="L47" s="7"/>
      <c r="M47" s="5"/>
      <c r="N47" s="6"/>
      <c r="O47" s="5"/>
      <c r="P47" s="7"/>
      <c r="Q47" s="5"/>
      <c r="R47" s="6"/>
      <c r="S47" s="5"/>
    </row>
    <row r="48" spans="1:264" ht="20" customHeight="1">
      <c r="D48" s="7"/>
      <c r="E48" s="5"/>
      <c r="F48" s="6"/>
      <c r="G48" s="5"/>
      <c r="H48" s="6"/>
      <c r="I48" s="6"/>
      <c r="J48" s="6"/>
      <c r="K48" s="6"/>
      <c r="L48" s="7"/>
      <c r="M48" s="5"/>
      <c r="N48" s="6"/>
      <c r="O48" s="5"/>
      <c r="P48" s="7"/>
      <c r="Q48" s="5"/>
      <c r="R48" s="6"/>
      <c r="S48" s="5"/>
    </row>
    <row r="49" spans="4:19" ht="20" customHeight="1">
      <c r="D49" s="7"/>
      <c r="E49" s="5"/>
      <c r="F49" s="6"/>
      <c r="G49" s="5"/>
      <c r="H49" s="6"/>
      <c r="I49" s="6"/>
      <c r="J49" s="6"/>
      <c r="K49" s="6"/>
      <c r="L49" s="7"/>
      <c r="M49" s="5"/>
      <c r="N49" s="6"/>
      <c r="O49" s="5"/>
      <c r="P49" s="7"/>
      <c r="Q49" s="5"/>
      <c r="R49" s="6"/>
      <c r="S49" s="5"/>
    </row>
  </sheetData>
  <mergeCells count="8">
    <mergeCell ref="X5:AA5"/>
    <mergeCell ref="T5:W5"/>
    <mergeCell ref="K2:S2"/>
    <mergeCell ref="P3:S3"/>
    <mergeCell ref="D5:G5"/>
    <mergeCell ref="H5:K5"/>
    <mergeCell ref="L5:O5"/>
    <mergeCell ref="P5:S5"/>
  </mergeCells>
  <pageMargins left="0.75000000000000011" right="0.75000000000000011" top="1" bottom="1" header="0.5" footer="0.5"/>
  <pageSetup paperSize="3" scale="75" orientation="landscape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7"/>
  <sheetViews>
    <sheetView topLeftCell="A20" workbookViewId="0">
      <selection activeCell="C25" sqref="C25"/>
    </sheetView>
  </sheetViews>
  <sheetFormatPr baseColWidth="10" defaultColWidth="10.83203125" defaultRowHeight="20" customHeight="1" x14ac:dyDescent="0"/>
  <cols>
    <col min="1" max="1" width="13.33203125" style="4" customWidth="1"/>
    <col min="2" max="2" width="10.83203125" style="4"/>
    <col min="3" max="3" width="33.83203125" style="4" customWidth="1"/>
    <col min="4" max="4" width="11.83203125" style="8" customWidth="1"/>
    <col min="5" max="5" width="11.83203125" style="9" hidden="1" customWidth="1"/>
    <col min="6" max="6" width="7.5" style="4" customWidth="1"/>
    <col min="7" max="7" width="11.83203125" style="9" customWidth="1"/>
    <col min="8" max="8" width="11.83203125" style="4" customWidth="1"/>
    <col min="9" max="9" width="11.83203125" style="4" hidden="1" customWidth="1"/>
    <col min="10" max="10" width="7.5" style="4" customWidth="1"/>
    <col min="11" max="11" width="11.83203125" style="4" customWidth="1"/>
    <col min="12" max="12" width="11.83203125" style="8" customWidth="1"/>
    <col min="13" max="13" width="11.83203125" style="9" hidden="1" customWidth="1"/>
    <col min="14" max="14" width="7.5" style="4" customWidth="1"/>
    <col min="15" max="15" width="11.83203125" style="9" customWidth="1"/>
    <col min="16" max="16" width="11.83203125" style="8" customWidth="1"/>
    <col min="17" max="17" width="11.83203125" style="9" hidden="1" customWidth="1"/>
    <col min="18" max="18" width="7.5" style="4" customWidth="1"/>
    <col min="19" max="19" width="11.83203125" style="9" customWidth="1"/>
    <col min="20" max="20" width="10.83203125" style="4" customWidth="1"/>
    <col min="21" max="21" width="10.83203125" style="4" hidden="1" customWidth="1"/>
    <col min="22" max="22" width="6.6640625" style="4" customWidth="1"/>
    <col min="23" max="28" width="10.83203125" style="4" customWidth="1"/>
    <col min="29" max="29" width="10.83203125" style="4" hidden="1" customWidth="1"/>
    <col min="30" max="30" width="10.83203125" style="4" customWidth="1"/>
    <col min="31" max="31" width="12.83203125" style="4" customWidth="1"/>
    <col min="32" max="32" width="10.83203125" style="4"/>
    <col min="33" max="33" width="0" style="4" hidden="1" customWidth="1"/>
    <col min="34" max="16384" width="10.83203125" style="4"/>
  </cols>
  <sheetData>
    <row r="1" spans="1:138" ht="20" customHeight="1"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</row>
    <row r="2" spans="1:138" ht="133" customHeight="1">
      <c r="J2" s="285" t="s">
        <v>130</v>
      </c>
      <c r="K2" s="285"/>
      <c r="L2" s="285"/>
      <c r="M2" s="285"/>
      <c r="N2" s="285"/>
      <c r="O2" s="285"/>
      <c r="P2" s="285"/>
      <c r="Q2" s="285"/>
      <c r="R2" s="285"/>
      <c r="S2" s="285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</row>
    <row r="3" spans="1:138" ht="153" customHeight="1">
      <c r="J3" s="18"/>
      <c r="L3" s="18"/>
      <c r="M3" s="18"/>
      <c r="N3" s="19"/>
      <c r="O3" s="20" t="s">
        <v>94</v>
      </c>
      <c r="P3" s="271">
        <f ca="1">'H-21'!P3:S3</f>
        <v>41179</v>
      </c>
      <c r="Q3" s="271"/>
      <c r="R3" s="271"/>
      <c r="S3" s="271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</row>
    <row r="4" spans="1:138" ht="20" customHeight="1" thickBot="1"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</row>
    <row r="5" spans="1:138" ht="36" customHeight="1" thickBot="1">
      <c r="A5" s="282" t="s">
        <v>200</v>
      </c>
      <c r="B5" s="282" t="s">
        <v>157</v>
      </c>
      <c r="C5" s="280" t="s">
        <v>93</v>
      </c>
      <c r="D5" s="272" t="s">
        <v>203</v>
      </c>
      <c r="E5" s="273"/>
      <c r="F5" s="273"/>
      <c r="G5" s="274"/>
      <c r="H5" s="272" t="s">
        <v>204</v>
      </c>
      <c r="I5" s="273"/>
      <c r="J5" s="273"/>
      <c r="K5" s="274"/>
      <c r="L5" s="272" t="s">
        <v>201</v>
      </c>
      <c r="M5" s="273"/>
      <c r="N5" s="273"/>
      <c r="O5" s="274"/>
      <c r="P5" s="286" t="s">
        <v>202</v>
      </c>
      <c r="Q5" s="286"/>
      <c r="R5" s="286"/>
      <c r="S5" s="286"/>
      <c r="T5" s="272" t="s">
        <v>238</v>
      </c>
      <c r="U5" s="273"/>
      <c r="V5" s="273"/>
      <c r="W5" s="274"/>
      <c r="X5" s="275" t="s">
        <v>252</v>
      </c>
      <c r="Y5" s="276"/>
      <c r="Z5" s="276"/>
      <c r="AA5" s="276"/>
      <c r="AB5" s="276"/>
      <c r="AC5" s="276"/>
      <c r="AD5" s="276"/>
      <c r="AE5" s="276"/>
      <c r="AF5" s="272" t="s">
        <v>276</v>
      </c>
      <c r="AG5" s="273"/>
      <c r="AH5" s="273"/>
      <c r="AI5" s="27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</row>
    <row r="6" spans="1:138" s="12" customFormat="1" ht="23" customHeight="1" thickBot="1">
      <c r="A6" s="283"/>
      <c r="B6" s="283"/>
      <c r="C6" s="281"/>
      <c r="D6" s="275"/>
      <c r="E6" s="276"/>
      <c r="F6" s="276"/>
      <c r="G6" s="277"/>
      <c r="H6" s="275"/>
      <c r="I6" s="276"/>
      <c r="J6" s="276"/>
      <c r="K6" s="277"/>
      <c r="L6" s="275"/>
      <c r="M6" s="276"/>
      <c r="N6" s="276"/>
      <c r="O6" s="277"/>
      <c r="P6" s="276"/>
      <c r="Q6" s="276"/>
      <c r="R6" s="276"/>
      <c r="S6" s="276"/>
      <c r="T6" s="275"/>
      <c r="U6" s="276"/>
      <c r="V6" s="276"/>
      <c r="W6" s="277"/>
      <c r="X6" s="272" t="s">
        <v>253</v>
      </c>
      <c r="Y6" s="274"/>
      <c r="Z6" s="272" t="s">
        <v>254</v>
      </c>
      <c r="AA6" s="274"/>
      <c r="AB6" s="187" t="s">
        <v>266</v>
      </c>
      <c r="AC6" s="187"/>
      <c r="AD6" s="187" t="s">
        <v>1</v>
      </c>
      <c r="AE6" s="187" t="s">
        <v>251</v>
      </c>
      <c r="AF6" s="275"/>
      <c r="AG6" s="276"/>
      <c r="AH6" s="276"/>
      <c r="AI6" s="277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</row>
    <row r="7" spans="1:138" s="10" customFormat="1" ht="20" customHeight="1" thickBot="1">
      <c r="A7" s="215"/>
      <c r="B7" s="16"/>
      <c r="C7" s="16"/>
      <c r="D7" s="112" t="s">
        <v>0</v>
      </c>
      <c r="E7" s="113" t="s">
        <v>69</v>
      </c>
      <c r="F7" s="132" t="s">
        <v>232</v>
      </c>
      <c r="G7" s="113" t="s">
        <v>1</v>
      </c>
      <c r="H7" s="114" t="s">
        <v>0</v>
      </c>
      <c r="I7" s="114" t="s">
        <v>69</v>
      </c>
      <c r="J7" s="132" t="s">
        <v>235</v>
      </c>
      <c r="K7" s="114" t="s">
        <v>1</v>
      </c>
      <c r="L7" s="112" t="s">
        <v>0</v>
      </c>
      <c r="M7" s="113" t="s">
        <v>69</v>
      </c>
      <c r="N7" s="132" t="s">
        <v>233</v>
      </c>
      <c r="O7" s="113" t="s">
        <v>1</v>
      </c>
      <c r="P7" s="112" t="s">
        <v>0</v>
      </c>
      <c r="Q7" s="113" t="s">
        <v>69</v>
      </c>
      <c r="R7" s="132" t="s">
        <v>234</v>
      </c>
      <c r="S7" s="113" t="s">
        <v>1</v>
      </c>
      <c r="T7" s="176" t="s">
        <v>0</v>
      </c>
      <c r="U7" s="177" t="s">
        <v>69</v>
      </c>
      <c r="V7" s="178" t="s">
        <v>237</v>
      </c>
      <c r="W7" s="177" t="s">
        <v>1</v>
      </c>
      <c r="X7" s="155" t="s">
        <v>263</v>
      </c>
      <c r="Y7" s="155" t="s">
        <v>261</v>
      </c>
      <c r="Z7" s="155" t="s">
        <v>264</v>
      </c>
      <c r="AA7" s="155" t="s">
        <v>260</v>
      </c>
      <c r="AB7" s="155" t="s">
        <v>265</v>
      </c>
      <c r="AC7" s="155" t="s">
        <v>262</v>
      </c>
      <c r="AD7" s="155" t="s">
        <v>269</v>
      </c>
      <c r="AE7" s="155" t="s">
        <v>270</v>
      </c>
      <c r="AF7" s="176" t="s">
        <v>0</v>
      </c>
      <c r="AG7" s="177" t="s">
        <v>69</v>
      </c>
      <c r="AH7" s="178" t="s">
        <v>237</v>
      </c>
      <c r="AI7" s="177" t="s">
        <v>1</v>
      </c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</row>
    <row r="8" spans="1:138" s="21" customFormat="1" ht="20" customHeight="1" thickBot="1">
      <c r="A8" s="259" t="s">
        <v>2</v>
      </c>
      <c r="B8" s="31">
        <f t="shared" ref="B8:B54" si="0">G8+K8+O8+S8+W8+AD8+AI8</f>
        <v>565.68660886127952</v>
      </c>
      <c r="C8" s="33" t="s">
        <v>166</v>
      </c>
      <c r="D8" s="158">
        <v>1.3900462962962962E-2</v>
      </c>
      <c r="E8" s="159">
        <f>(HOUR(D8)*60)+MINUTE(D8)+(SECOND(D8)/60)</f>
        <v>20.016666666666666</v>
      </c>
      <c r="F8" s="156" t="s">
        <v>2</v>
      </c>
      <c r="G8" s="157">
        <f>(Tiempos!G5*100)/E8</f>
        <v>100</v>
      </c>
      <c r="H8" s="169"/>
      <c r="I8" s="170"/>
      <c r="J8" s="171"/>
      <c r="K8" s="172"/>
      <c r="L8" s="173">
        <v>1.2453703703703703E-2</v>
      </c>
      <c r="M8" s="174">
        <f>(HOUR(L8)*60)+MINUTE(L8)+(SECOND(L8)/60)</f>
        <v>17.933333333333334</v>
      </c>
      <c r="N8" s="35" t="s">
        <v>2</v>
      </c>
      <c r="O8" s="81">
        <f>(Tiempos!G7*100)/M8</f>
        <v>100</v>
      </c>
      <c r="P8" s="169">
        <v>7.7835648148148154E-2</v>
      </c>
      <c r="Q8" s="170">
        <f>(HOUR(P8)*60)+MINUTE(P8)+(SECOND(P8)/60)</f>
        <v>112.08333333333333</v>
      </c>
      <c r="R8" s="171" t="s">
        <v>5</v>
      </c>
      <c r="S8" s="172">
        <f>(Tiempos!G8*100)/Q8</f>
        <v>92.267657992565077</v>
      </c>
      <c r="T8" s="136">
        <v>4.5104166666666667E-2</v>
      </c>
      <c r="U8" s="36">
        <f>(HOUR(T8)*60)+MINUTE(T8)+(SECOND(T8)/60)</f>
        <v>64.95</v>
      </c>
      <c r="V8" s="37" t="s">
        <v>5</v>
      </c>
      <c r="W8" s="83">
        <f>(Tiempos!G9*100)/U8</f>
        <v>89.940980241211179</v>
      </c>
      <c r="X8" s="133">
        <v>1.0127314814814815E-2</v>
      </c>
      <c r="Y8" s="191" t="s">
        <v>4</v>
      </c>
      <c r="Z8" s="192">
        <v>2.4548611111111115E-2</v>
      </c>
      <c r="AA8" s="193" t="s">
        <v>3</v>
      </c>
      <c r="AB8" s="203">
        <f>X8+Z8</f>
        <v>3.4675925925925929E-2</v>
      </c>
      <c r="AC8" s="209">
        <f>(HOUR(AB8)*60)+MINUTE(AB8)+(SECOND(AB8)/60)</f>
        <v>49.93333333333333</v>
      </c>
      <c r="AD8" s="210">
        <f>(Tiempos!G12*100)/AC8</f>
        <v>83.477970627503353</v>
      </c>
      <c r="AE8" s="206"/>
      <c r="AF8" s="136">
        <v>3.6446759259259262E-2</v>
      </c>
      <c r="AG8" s="36">
        <f>(HOUR(AF8)*60)+MINUTE(AF8)+(SECOND(AF8)/60)</f>
        <v>52.483333333333334</v>
      </c>
      <c r="AH8" s="37" t="s">
        <v>2</v>
      </c>
      <c r="AI8" s="83">
        <f>(Tiempos!G13*100)/AG8</f>
        <v>99.999999999999986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</row>
    <row r="9" spans="1:138" s="11" customFormat="1" ht="32" customHeight="1" thickBot="1">
      <c r="A9" s="259" t="s">
        <v>3</v>
      </c>
      <c r="B9" s="31">
        <f t="shared" si="0"/>
        <v>434.21383663976587</v>
      </c>
      <c r="C9" s="131" t="s">
        <v>226</v>
      </c>
      <c r="D9" s="160">
        <v>2.2928240740740739E-2</v>
      </c>
      <c r="E9" s="161">
        <f>(HOUR(D9)*60)+MINUTE(D9)+(SECOND(D9)/60)</f>
        <v>33.016666666666666</v>
      </c>
      <c r="F9" s="162" t="s">
        <v>25</v>
      </c>
      <c r="G9" s="163">
        <f>(Tiempos!G5*100)/E9</f>
        <v>60.625946491670874</v>
      </c>
      <c r="H9" s="63">
        <v>7.7349537037037036E-2</v>
      </c>
      <c r="I9" s="38">
        <f>(HOUR(H9)*60)+MINUTE(H9)+(SECOND(H9)/60)</f>
        <v>111.38333333333334</v>
      </c>
      <c r="J9" s="39" t="s">
        <v>22</v>
      </c>
      <c r="K9" s="40">
        <f>(Tiempos!G6*100)/I9</f>
        <v>75.490049379021386</v>
      </c>
      <c r="L9" s="136">
        <v>1.8587962962962962E-2</v>
      </c>
      <c r="M9" s="42">
        <f>(HOUR(L9)*60)+MINUTE(L9)+(SECOND(L9)/60)</f>
        <v>26.766666666666666</v>
      </c>
      <c r="N9" s="37" t="s">
        <v>22</v>
      </c>
      <c r="O9" s="83">
        <f>(Tiempos!G7*100)/M9</f>
        <v>66.998754669987548</v>
      </c>
      <c r="P9" s="63">
        <v>0.10625</v>
      </c>
      <c r="Q9" s="38">
        <f>(HOUR(P9)*60)+MINUTE(P9)+(SECOND(P9)/60)</f>
        <v>153</v>
      </c>
      <c r="R9" s="39" t="s">
        <v>23</v>
      </c>
      <c r="S9" s="40">
        <f>(Tiempos!G8*100)/Q9</f>
        <v>67.592592592592595</v>
      </c>
      <c r="T9" s="136">
        <v>4.0567129629629627E-2</v>
      </c>
      <c r="U9" s="36">
        <f>(HOUR(T9)*60)+MINUTE(T9)+(SECOND(T9)/60)</f>
        <v>58.416666666666664</v>
      </c>
      <c r="V9" s="37" t="s">
        <v>2</v>
      </c>
      <c r="W9" s="83">
        <f>(Tiempos!G9*100)/U9</f>
        <v>100</v>
      </c>
      <c r="X9" s="136">
        <v>1.005787037037037E-2</v>
      </c>
      <c r="Y9" s="189" t="s">
        <v>5</v>
      </c>
      <c r="Z9" s="194" t="s">
        <v>259</v>
      </c>
      <c r="AA9" s="195"/>
      <c r="AB9" s="204" t="s">
        <v>259</v>
      </c>
      <c r="AC9" s="211"/>
      <c r="AD9" s="212">
        <v>20</v>
      </c>
      <c r="AE9" s="207"/>
      <c r="AF9" s="136">
        <v>8.3773148148148138E-2</v>
      </c>
      <c r="AG9" s="36">
        <f>(HOUR(AF9)*60)+MINUTE(AF9)+(SECOND(AF9)/60)</f>
        <v>120.63333333333334</v>
      </c>
      <c r="AH9" s="37" t="s">
        <v>4</v>
      </c>
      <c r="AI9" s="83">
        <f>(Tiempos!G13*100)/AG9</f>
        <v>43.506493506493499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</row>
    <row r="10" spans="1:138" s="21" customFormat="1" ht="20" customHeight="1" thickBot="1">
      <c r="A10" s="259" t="s">
        <v>5</v>
      </c>
      <c r="B10" s="31">
        <f t="shared" si="0"/>
        <v>254.32899721670131</v>
      </c>
      <c r="C10" s="33" t="s">
        <v>167</v>
      </c>
      <c r="D10" s="160"/>
      <c r="E10" s="161"/>
      <c r="F10" s="162"/>
      <c r="G10" s="163"/>
      <c r="H10" s="63"/>
      <c r="I10" s="38"/>
      <c r="J10" s="39"/>
      <c r="K10" s="40"/>
      <c r="L10" s="136">
        <v>1.741898148148148E-2</v>
      </c>
      <c r="M10" s="42">
        <f>(HOUR(L10)*60)+MINUTE(L10)+(SECOND(L10)/60)</f>
        <v>25.083333333333332</v>
      </c>
      <c r="N10" s="37" t="s">
        <v>3</v>
      </c>
      <c r="O10" s="83">
        <f>(Tiempos!G7*100)/M10</f>
        <v>71.495016611295682</v>
      </c>
      <c r="P10" s="63"/>
      <c r="Q10" s="38"/>
      <c r="R10" s="39"/>
      <c r="S10" s="40"/>
      <c r="T10" s="179">
        <v>4.7002314814814816E-2</v>
      </c>
      <c r="U10" s="180">
        <f>(HOUR(T10)*60)+MINUTE(T10)+(SECOND(T10)/60)</f>
        <v>67.683333333333337</v>
      </c>
      <c r="V10" s="153" t="s">
        <v>22</v>
      </c>
      <c r="W10" s="181">
        <f>(Tiempos!G9*100)/U10</f>
        <v>86.308790938192544</v>
      </c>
      <c r="X10" s="136">
        <v>1.1967592592592592E-2</v>
      </c>
      <c r="Y10" s="184" t="s">
        <v>22</v>
      </c>
      <c r="Z10" s="194">
        <v>4.2835648148148144E-2</v>
      </c>
      <c r="AA10" s="197" t="s">
        <v>5</v>
      </c>
      <c r="AB10" s="204">
        <f>X10+Z10</f>
        <v>5.4803240740740736E-2</v>
      </c>
      <c r="AC10" s="211">
        <f>(HOUR(AB10)*60)+MINUTE(AB10)+(SECOND(AB10)/60)</f>
        <v>78.916666666666671</v>
      </c>
      <c r="AD10" s="212">
        <f>(Tiempos!G12*100)/AC10</f>
        <v>52.819429778247098</v>
      </c>
      <c r="AE10" s="207" t="s">
        <v>3</v>
      </c>
      <c r="AF10" s="136">
        <v>8.3391203703703717E-2</v>
      </c>
      <c r="AG10" s="36">
        <f>(HOUR(AF10)*60)+MINUTE(AF10)+(SECOND(AF10)/60)</f>
        <v>120.08333333333333</v>
      </c>
      <c r="AH10" s="37" t="s">
        <v>5</v>
      </c>
      <c r="AI10" s="83">
        <f>(Tiempos!G13*100)/AG10</f>
        <v>43.705759888965993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</row>
    <row r="11" spans="1:138" s="11" customFormat="1" ht="20" customHeight="1" thickBot="1">
      <c r="A11" s="259" t="s">
        <v>4</v>
      </c>
      <c r="B11" s="31">
        <f t="shared" si="0"/>
        <v>191.13405687224116</v>
      </c>
      <c r="C11" s="33" t="s">
        <v>179</v>
      </c>
      <c r="D11" s="160">
        <v>1.4756944444444446E-2</v>
      </c>
      <c r="E11" s="161">
        <f>(HOUR(D11)*60)+MINUTE(D11)+(SECOND(D11)/60)</f>
        <v>21.25</v>
      </c>
      <c r="F11" s="162" t="s">
        <v>3</v>
      </c>
      <c r="G11" s="163">
        <f>(Tiempos!G5*100)/E11</f>
        <v>94.196078431372541</v>
      </c>
      <c r="H11" s="63"/>
      <c r="I11" s="38"/>
      <c r="J11" s="39"/>
      <c r="K11" s="40"/>
      <c r="L11" s="136"/>
      <c r="M11" s="42"/>
      <c r="N11" s="37"/>
      <c r="O11" s="83"/>
      <c r="P11" s="63">
        <v>7.408564814814815E-2</v>
      </c>
      <c r="Q11" s="38">
        <f>(HOUR(P11)*60)+MINUTE(P11)+(SECOND(P11)/60)</f>
        <v>106.68333333333334</v>
      </c>
      <c r="R11" s="39" t="s">
        <v>3</v>
      </c>
      <c r="S11" s="40">
        <f>(Tiempos!G8*100)/Q11</f>
        <v>96.937978440868619</v>
      </c>
      <c r="T11" s="136"/>
      <c r="U11" s="36"/>
      <c r="V11" s="37"/>
      <c r="W11" s="83"/>
      <c r="X11" s="136"/>
      <c r="Y11" s="185"/>
      <c r="Z11" s="194"/>
      <c r="AA11" s="197"/>
      <c r="AB11" s="204"/>
      <c r="AC11" s="211"/>
      <c r="AD11" s="212"/>
      <c r="AE11" s="207"/>
      <c r="AF11" s="136"/>
      <c r="AG11" s="36"/>
      <c r="AH11" s="37"/>
      <c r="AI11" s="83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</row>
    <row r="12" spans="1:138" s="21" customFormat="1" ht="20" customHeight="1" thickBot="1">
      <c r="A12" s="259" t="s">
        <v>22</v>
      </c>
      <c r="B12" s="31">
        <f t="shared" si="0"/>
        <v>190.58394160583941</v>
      </c>
      <c r="C12" s="33" t="s">
        <v>149</v>
      </c>
      <c r="D12" s="160"/>
      <c r="E12" s="161"/>
      <c r="F12" s="162"/>
      <c r="G12" s="163"/>
      <c r="H12" s="63">
        <v>5.8391203703703702E-2</v>
      </c>
      <c r="I12" s="38">
        <f>(HOUR(H12)*60)+MINUTE(H12)+(SECOND(H12)/60)</f>
        <v>84.083333333333329</v>
      </c>
      <c r="J12" s="39" t="s">
        <v>2</v>
      </c>
      <c r="K12" s="40">
        <f>(Tiempos!G6*100)/I12</f>
        <v>99.999999999999986</v>
      </c>
      <c r="L12" s="136"/>
      <c r="M12" s="42"/>
      <c r="N12" s="37"/>
      <c r="O12" s="83"/>
      <c r="P12" s="63">
        <v>7.9282407407407399E-2</v>
      </c>
      <c r="Q12" s="38">
        <f>(HOUR(P12)*60)+MINUTE(P12)+(SECOND(P12)/60)</f>
        <v>114.16666666666667</v>
      </c>
      <c r="R12" s="39" t="s">
        <v>4</v>
      </c>
      <c r="S12" s="40">
        <f>(Tiempos!G8*100)/Q12</f>
        <v>90.583941605839428</v>
      </c>
      <c r="T12" s="136"/>
      <c r="U12" s="36"/>
      <c r="V12" s="37"/>
      <c r="W12" s="83"/>
      <c r="X12" s="136"/>
      <c r="Y12" s="184"/>
      <c r="Z12" s="194"/>
      <c r="AA12" s="197"/>
      <c r="AB12" s="204"/>
      <c r="AC12" s="211"/>
      <c r="AD12" s="212"/>
      <c r="AE12" s="207"/>
      <c r="AF12" s="136"/>
      <c r="AG12" s="36"/>
      <c r="AH12" s="37"/>
      <c r="AI12" s="83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</row>
    <row r="13" spans="1:138" s="11" customFormat="1" ht="20" customHeight="1" thickBot="1">
      <c r="A13" s="259" t="s">
        <v>23</v>
      </c>
      <c r="B13" s="31">
        <f t="shared" si="0"/>
        <v>172.246468026858</v>
      </c>
      <c r="C13" s="33" t="s">
        <v>180</v>
      </c>
      <c r="D13" s="160"/>
      <c r="E13" s="161"/>
      <c r="F13" s="162"/>
      <c r="G13" s="163"/>
      <c r="H13" s="63"/>
      <c r="I13" s="38"/>
      <c r="J13" s="39"/>
      <c r="K13" s="40"/>
      <c r="L13" s="136"/>
      <c r="M13" s="42"/>
      <c r="N13" s="37"/>
      <c r="O13" s="83"/>
      <c r="P13" s="63">
        <v>0.10112268518518519</v>
      </c>
      <c r="Q13" s="38">
        <f>(HOUR(P13)*60)+MINUTE(P13)+(SECOND(P13)/60)</f>
        <v>145.61666666666667</v>
      </c>
      <c r="R13" s="39" t="s">
        <v>22</v>
      </c>
      <c r="S13" s="40">
        <f>(Tiempos!G8*100)/Q13</f>
        <v>71.019800846972643</v>
      </c>
      <c r="T13" s="136"/>
      <c r="U13" s="36"/>
      <c r="V13" s="37"/>
      <c r="W13" s="83"/>
      <c r="X13" s="136">
        <v>9.5601851851851855E-3</v>
      </c>
      <c r="Y13" s="189" t="s">
        <v>3</v>
      </c>
      <c r="Z13" s="194">
        <v>4.4270833333333336E-2</v>
      </c>
      <c r="AA13" s="195" t="s">
        <v>4</v>
      </c>
      <c r="AB13" s="204">
        <f>X13+Z13</f>
        <v>5.3831018518518521E-2</v>
      </c>
      <c r="AC13" s="211">
        <f>(HOUR(AB13)*60)+MINUTE(AB13)+(SECOND(AB13)/60)</f>
        <v>77.516666666666666</v>
      </c>
      <c r="AD13" s="212">
        <f>(Tiempos!G12*100)/AC13</f>
        <v>53.773382068372399</v>
      </c>
      <c r="AE13" s="207"/>
      <c r="AF13" s="136">
        <v>7.6805555555555557E-2</v>
      </c>
      <c r="AG13" s="36">
        <f>(HOUR(AF13)*60)+MINUTE(AF13)+(SECOND(AF13)/60)</f>
        <v>110.6</v>
      </c>
      <c r="AH13" s="37" t="s">
        <v>3</v>
      </c>
      <c r="AI13" s="83">
        <f>(Tiempos!G13*100)/AG13</f>
        <v>47.453285111512962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</row>
    <row r="14" spans="1:138" s="21" customFormat="1" ht="20" customHeight="1" thickBot="1">
      <c r="A14" s="259" t="s">
        <v>24</v>
      </c>
      <c r="B14" s="31">
        <f t="shared" si="0"/>
        <v>167.27016478751088</v>
      </c>
      <c r="C14" s="33" t="s">
        <v>181</v>
      </c>
      <c r="D14" s="160"/>
      <c r="E14" s="161"/>
      <c r="F14" s="162"/>
      <c r="G14" s="163"/>
      <c r="H14" s="63"/>
      <c r="I14" s="38"/>
      <c r="J14" s="39"/>
      <c r="K14" s="40"/>
      <c r="L14" s="136"/>
      <c r="M14" s="42"/>
      <c r="N14" s="37"/>
      <c r="O14" s="83"/>
      <c r="P14" s="63">
        <v>0.10675925925925926</v>
      </c>
      <c r="Q14" s="38">
        <f>(HOUR(P14)*60)+MINUTE(P14)+(SECOND(P14)/60)</f>
        <v>153.73333333333332</v>
      </c>
      <c r="R14" s="39" t="s">
        <v>24</v>
      </c>
      <c r="S14" s="40">
        <f>(Tiempos!G8*100)/Q14</f>
        <v>67.270164787510851</v>
      </c>
      <c r="T14" s="136"/>
      <c r="U14" s="36"/>
      <c r="V14" s="37"/>
      <c r="W14" s="83"/>
      <c r="X14" s="136">
        <v>7.4768518518518526E-3</v>
      </c>
      <c r="Y14" s="185" t="s">
        <v>2</v>
      </c>
      <c r="Z14" s="194">
        <v>2.146990740740741E-2</v>
      </c>
      <c r="AA14" s="196" t="s">
        <v>2</v>
      </c>
      <c r="AB14" s="204">
        <f>X14+Z14</f>
        <v>2.8946759259259262E-2</v>
      </c>
      <c r="AC14" s="211">
        <f>(HOUR(AB14)*60)+MINUTE(AB14)+(SECOND(AB14)/60)</f>
        <v>41.68333333333333</v>
      </c>
      <c r="AD14" s="212">
        <f>(Tiempos!G12*100)/AC14</f>
        <v>100.00000000000003</v>
      </c>
      <c r="AE14" s="207" t="s">
        <v>2</v>
      </c>
      <c r="AF14" s="136"/>
      <c r="AG14" s="36"/>
      <c r="AH14" s="37"/>
      <c r="AI14" s="83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</row>
    <row r="15" spans="1:138" s="11" customFormat="1" ht="20" customHeight="1" thickBot="1">
      <c r="A15" s="259" t="s">
        <v>25</v>
      </c>
      <c r="B15" s="31">
        <f t="shared" si="0"/>
        <v>166.89807396073485</v>
      </c>
      <c r="C15" s="33" t="s">
        <v>131</v>
      </c>
      <c r="D15" s="164">
        <v>1.7048611111111112E-2</v>
      </c>
      <c r="E15" s="161">
        <f>(HOUR(D15)*60)+MINUTE(D15)+(SECOND(D15)/60)</f>
        <v>24.55</v>
      </c>
      <c r="F15" s="162" t="s">
        <v>5</v>
      </c>
      <c r="G15" s="163">
        <f>(Tiempos!G5*100)/E15</f>
        <v>81.534283774609634</v>
      </c>
      <c r="H15" s="64">
        <v>6.8402777777777771E-2</v>
      </c>
      <c r="I15" s="38">
        <f>(HOUR(H15)*60)+MINUTE(H15)+(SECOND(H15)/60)</f>
        <v>98.5</v>
      </c>
      <c r="J15" s="39" t="s">
        <v>5</v>
      </c>
      <c r="K15" s="40">
        <f>(Tiempos!G6*100)/I15</f>
        <v>85.3637901861252</v>
      </c>
      <c r="L15" s="137"/>
      <c r="M15" s="42"/>
      <c r="N15" s="37"/>
      <c r="O15" s="83"/>
      <c r="P15" s="64"/>
      <c r="Q15" s="43"/>
      <c r="R15" s="39"/>
      <c r="S15" s="40"/>
      <c r="T15" s="137"/>
      <c r="U15" s="42"/>
      <c r="V15" s="37"/>
      <c r="W15" s="83"/>
      <c r="X15" s="136"/>
      <c r="Y15" s="184"/>
      <c r="Z15" s="194"/>
      <c r="AA15" s="197"/>
      <c r="AB15" s="204"/>
      <c r="AC15" s="211"/>
      <c r="AD15" s="212"/>
      <c r="AE15" s="207"/>
      <c r="AF15" s="136"/>
      <c r="AG15" s="36"/>
      <c r="AH15" s="37"/>
      <c r="AI15" s="83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</row>
    <row r="16" spans="1:138" s="21" customFormat="1" ht="20" customHeight="1" thickBot="1">
      <c r="A16" s="259" t="s">
        <v>26</v>
      </c>
      <c r="B16" s="31">
        <f t="shared" si="0"/>
        <v>149.60180108295012</v>
      </c>
      <c r="C16" s="33" t="s">
        <v>182</v>
      </c>
      <c r="D16" s="160"/>
      <c r="E16" s="161"/>
      <c r="F16" s="162"/>
      <c r="G16" s="163"/>
      <c r="H16" s="63"/>
      <c r="I16" s="38"/>
      <c r="J16" s="39"/>
      <c r="K16" s="40"/>
      <c r="L16" s="136"/>
      <c r="M16" s="42"/>
      <c r="N16" s="37"/>
      <c r="O16" s="83"/>
      <c r="P16" s="63">
        <v>0.11604166666666667</v>
      </c>
      <c r="Q16" s="38">
        <f>(HOUR(P16)*60)+MINUTE(P16)+(SECOND(P16)/60)</f>
        <v>167.1</v>
      </c>
      <c r="R16" s="39" t="s">
        <v>25</v>
      </c>
      <c r="S16" s="40">
        <f>(Tiempos!G8*100)/Q16</f>
        <v>61.889088370237396</v>
      </c>
      <c r="T16" s="179">
        <v>4.6250000000000006E-2</v>
      </c>
      <c r="U16" s="180">
        <f>(HOUR(T16)*60)+MINUTE(T16)+(SECOND(T16)/60)</f>
        <v>66.599999999999994</v>
      </c>
      <c r="V16" s="153" t="s">
        <v>4</v>
      </c>
      <c r="W16" s="181">
        <f>(Tiempos!G9*100)/U16</f>
        <v>87.712712712712715</v>
      </c>
      <c r="X16" s="136"/>
      <c r="Y16" s="188"/>
      <c r="Z16" s="194"/>
      <c r="AA16" s="198"/>
      <c r="AB16" s="204"/>
      <c r="AC16" s="211"/>
      <c r="AD16" s="212"/>
      <c r="AE16" s="207"/>
      <c r="AF16" s="136"/>
      <c r="AG16" s="36"/>
      <c r="AH16" s="37"/>
      <c r="AI16" s="83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</row>
    <row r="17" spans="1:138" s="11" customFormat="1" ht="20" customHeight="1" thickBot="1">
      <c r="A17" s="259" t="s">
        <v>27</v>
      </c>
      <c r="B17" s="31">
        <f t="shared" si="0"/>
        <v>100.00000000000001</v>
      </c>
      <c r="C17" s="33" t="s">
        <v>178</v>
      </c>
      <c r="D17" s="160"/>
      <c r="E17" s="161"/>
      <c r="F17" s="162"/>
      <c r="G17" s="163"/>
      <c r="H17" s="63"/>
      <c r="I17" s="38"/>
      <c r="J17" s="39"/>
      <c r="K17" s="40"/>
      <c r="L17" s="136"/>
      <c r="M17" s="42"/>
      <c r="N17" s="37"/>
      <c r="O17" s="83"/>
      <c r="P17" s="63">
        <v>7.181712962962962E-2</v>
      </c>
      <c r="Q17" s="38">
        <f>(HOUR(P17)*60)+MINUTE(P17)+(SECOND(P17)/60)</f>
        <v>103.41666666666667</v>
      </c>
      <c r="R17" s="39" t="s">
        <v>2</v>
      </c>
      <c r="S17" s="40">
        <f>(Tiempos!G8*100)/Q17</f>
        <v>100.00000000000001</v>
      </c>
      <c r="T17" s="136"/>
      <c r="U17" s="36"/>
      <c r="V17" s="37"/>
      <c r="W17" s="83"/>
      <c r="X17" s="136"/>
      <c r="Y17" s="188"/>
      <c r="Z17" s="194"/>
      <c r="AA17" s="195"/>
      <c r="AB17" s="204"/>
      <c r="AC17" s="211"/>
      <c r="AD17" s="212"/>
      <c r="AE17" s="207"/>
      <c r="AF17" s="136"/>
      <c r="AG17" s="36"/>
      <c r="AH17" s="37"/>
      <c r="AI17" s="83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</row>
    <row r="18" spans="1:138" s="21" customFormat="1" ht="20" customHeight="1" thickBot="1">
      <c r="A18" s="259" t="s">
        <v>28</v>
      </c>
      <c r="B18" s="31">
        <f t="shared" si="0"/>
        <v>96.278625954198461</v>
      </c>
      <c r="C18" s="33" t="s">
        <v>150</v>
      </c>
      <c r="D18" s="160"/>
      <c r="E18" s="161"/>
      <c r="F18" s="162"/>
      <c r="G18" s="163"/>
      <c r="H18" s="63">
        <v>6.0648148148148145E-2</v>
      </c>
      <c r="I18" s="38">
        <f>(HOUR(H18)*60)+MINUTE(H18)+(SECOND(H18)/60)</f>
        <v>87.333333333333329</v>
      </c>
      <c r="J18" s="39" t="s">
        <v>3</v>
      </c>
      <c r="K18" s="40">
        <f>(Tiempos!G6*100)/I18</f>
        <v>96.278625954198461</v>
      </c>
      <c r="L18" s="136"/>
      <c r="M18" s="36"/>
      <c r="N18" s="37"/>
      <c r="O18" s="83"/>
      <c r="P18" s="63"/>
      <c r="Q18" s="38"/>
      <c r="R18" s="39"/>
      <c r="S18" s="40"/>
      <c r="T18" s="136"/>
      <c r="U18" s="36"/>
      <c r="V18" s="37"/>
      <c r="W18" s="83"/>
      <c r="X18" s="136"/>
      <c r="Y18" s="188"/>
      <c r="Z18" s="194"/>
      <c r="AA18" s="198"/>
      <c r="AB18" s="204"/>
      <c r="AC18" s="211"/>
      <c r="AD18" s="212"/>
      <c r="AE18" s="207"/>
      <c r="AF18" s="136"/>
      <c r="AG18" s="36"/>
      <c r="AH18" s="37"/>
      <c r="AI18" s="83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</row>
    <row r="19" spans="1:138" s="11" customFormat="1" ht="20" customHeight="1" thickBot="1">
      <c r="A19" s="259" t="s">
        <v>29</v>
      </c>
      <c r="B19" s="31">
        <f t="shared" si="0"/>
        <v>93.053527980535279</v>
      </c>
      <c r="C19" s="33" t="s">
        <v>183</v>
      </c>
      <c r="D19" s="160">
        <v>1.9027777777777779E-2</v>
      </c>
      <c r="E19" s="161">
        <f>(HOUR(D19)*60)+MINUTE(D19)+(SECOND(D19)/60)</f>
        <v>27.4</v>
      </c>
      <c r="F19" s="162" t="s">
        <v>22</v>
      </c>
      <c r="G19" s="163">
        <f>(Tiempos!G5*100)/E19</f>
        <v>73.053527980535279</v>
      </c>
      <c r="H19" s="63"/>
      <c r="I19" s="38"/>
      <c r="J19" s="39"/>
      <c r="K19" s="40"/>
      <c r="L19" s="136"/>
      <c r="M19" s="42"/>
      <c r="N19" s="37"/>
      <c r="O19" s="83"/>
      <c r="P19" s="63" t="s">
        <v>58</v>
      </c>
      <c r="Q19" s="38" t="s">
        <v>73</v>
      </c>
      <c r="R19" s="39" t="s">
        <v>73</v>
      </c>
      <c r="S19" s="40">
        <v>20</v>
      </c>
      <c r="T19" s="136"/>
      <c r="U19" s="36"/>
      <c r="V19" s="37"/>
      <c r="W19" s="83"/>
      <c r="X19" s="136"/>
      <c r="Y19" s="184"/>
      <c r="Z19" s="194"/>
      <c r="AA19" s="197"/>
      <c r="AB19" s="204"/>
      <c r="AC19" s="211"/>
      <c r="AD19" s="212"/>
      <c r="AE19" s="207"/>
      <c r="AF19" s="136"/>
      <c r="AG19" s="36"/>
      <c r="AH19" s="37"/>
      <c r="AI19" s="83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</row>
    <row r="20" spans="1:138" s="21" customFormat="1" ht="20" customHeight="1" thickBot="1">
      <c r="A20" s="259" t="s">
        <v>30</v>
      </c>
      <c r="B20" s="31">
        <f t="shared" si="0"/>
        <v>92.504618632884657</v>
      </c>
      <c r="C20" s="33" t="s">
        <v>249</v>
      </c>
      <c r="D20" s="160"/>
      <c r="E20" s="161"/>
      <c r="F20" s="162"/>
      <c r="G20" s="163"/>
      <c r="H20" s="63"/>
      <c r="I20" s="38"/>
      <c r="J20" s="39"/>
      <c r="K20" s="40"/>
      <c r="L20" s="136"/>
      <c r="M20" s="42"/>
      <c r="N20" s="37"/>
      <c r="O20" s="83"/>
      <c r="P20" s="63"/>
      <c r="Q20" s="38"/>
      <c r="R20" s="39"/>
      <c r="S20" s="40"/>
      <c r="T20" s="136">
        <v>4.3854166666666666E-2</v>
      </c>
      <c r="U20" s="36">
        <f>(HOUR(T20)*60)+MINUTE(T20)+(SECOND(T20)/60)</f>
        <v>63.15</v>
      </c>
      <c r="V20" s="37" t="s">
        <v>3</v>
      </c>
      <c r="W20" s="83">
        <f>(Tiempos!G9*100)/U20</f>
        <v>92.504618632884657</v>
      </c>
      <c r="X20" s="179"/>
      <c r="Y20" s="185"/>
      <c r="Z20" s="194"/>
      <c r="AA20" s="197"/>
      <c r="AB20" s="204"/>
      <c r="AC20" s="211"/>
      <c r="AD20" s="212"/>
      <c r="AE20" s="207"/>
      <c r="AF20" s="136"/>
      <c r="AG20" s="36"/>
      <c r="AH20" s="37"/>
      <c r="AI20" s="83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</row>
    <row r="21" spans="1:138" s="11" customFormat="1" ht="20" customHeight="1" thickBot="1">
      <c r="A21" s="259" t="s">
        <v>31</v>
      </c>
      <c r="B21" s="31">
        <f t="shared" si="0"/>
        <v>83.668639053254424</v>
      </c>
      <c r="C21" s="33" t="s">
        <v>170</v>
      </c>
      <c r="D21" s="160"/>
      <c r="E21" s="161"/>
      <c r="F21" s="162"/>
      <c r="G21" s="163"/>
      <c r="H21" s="63"/>
      <c r="I21" s="38"/>
      <c r="J21" s="39"/>
      <c r="K21" s="40"/>
      <c r="L21" s="136">
        <v>1.9560185185185184E-2</v>
      </c>
      <c r="M21" s="42">
        <f>(HOUR(L21)*60)+MINUTE(L21)+(SECOND(L21)/60)</f>
        <v>28.166666666666668</v>
      </c>
      <c r="N21" s="37" t="s">
        <v>23</v>
      </c>
      <c r="O21" s="83">
        <f>(Tiempos!G7*100)/M21</f>
        <v>63.668639053254431</v>
      </c>
      <c r="P21" s="63"/>
      <c r="Q21" s="38"/>
      <c r="R21" s="39"/>
      <c r="S21" s="40"/>
      <c r="T21" s="136"/>
      <c r="U21" s="36"/>
      <c r="V21" s="37"/>
      <c r="W21" s="83"/>
      <c r="X21" s="179"/>
      <c r="Y21" s="185"/>
      <c r="Z21" s="194"/>
      <c r="AA21" s="197"/>
      <c r="AB21" s="204"/>
      <c r="AC21" s="211"/>
      <c r="AD21" s="212"/>
      <c r="AE21" s="207"/>
      <c r="AF21" s="136" t="s">
        <v>259</v>
      </c>
      <c r="AG21" s="36"/>
      <c r="AH21" s="37"/>
      <c r="AI21" s="83">
        <v>20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</row>
    <row r="22" spans="1:138" s="21" customFormat="1" ht="20" customHeight="1" thickBot="1">
      <c r="A22" s="259" t="s">
        <v>32</v>
      </c>
      <c r="B22" s="31">
        <f t="shared" si="0"/>
        <v>79.174513496547377</v>
      </c>
      <c r="C22" s="33" t="s">
        <v>151</v>
      </c>
      <c r="D22" s="160"/>
      <c r="E22" s="161"/>
      <c r="F22" s="162"/>
      <c r="G22" s="163"/>
      <c r="H22" s="63">
        <v>7.3749999999999996E-2</v>
      </c>
      <c r="I22" s="38">
        <f>(HOUR(H22)*60)+MINUTE(H22)+(SECOND(H22)/60)</f>
        <v>106.2</v>
      </c>
      <c r="J22" s="39" t="s">
        <v>4</v>
      </c>
      <c r="K22" s="40">
        <f>(Tiempos!G6*100)/I22</f>
        <v>79.174513496547377</v>
      </c>
      <c r="L22" s="136"/>
      <c r="M22" s="42"/>
      <c r="N22" s="37"/>
      <c r="O22" s="83"/>
      <c r="P22" s="63"/>
      <c r="Q22" s="38"/>
      <c r="R22" s="39"/>
      <c r="S22" s="40"/>
      <c r="T22" s="136"/>
      <c r="U22" s="36"/>
      <c r="V22" s="37"/>
      <c r="W22" s="83"/>
      <c r="X22" s="136"/>
      <c r="Y22" s="184"/>
      <c r="Z22" s="194"/>
      <c r="AA22" s="197"/>
      <c r="AB22" s="204"/>
      <c r="AC22" s="211"/>
      <c r="AD22" s="212"/>
      <c r="AE22" s="207"/>
      <c r="AF22" s="136"/>
      <c r="AG22" s="36"/>
      <c r="AH22" s="37"/>
      <c r="AI22" s="83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</row>
    <row r="23" spans="1:138" s="11" customFormat="1" ht="20" customHeight="1" thickBot="1">
      <c r="A23" s="259" t="s">
        <v>33</v>
      </c>
      <c r="B23" s="31">
        <f t="shared" si="0"/>
        <v>76.643267389917028</v>
      </c>
      <c r="C23" s="33" t="s">
        <v>132</v>
      </c>
      <c r="D23" s="160">
        <v>1.8136574074074072E-2</v>
      </c>
      <c r="E23" s="161">
        <f>(HOUR(D23)*60)+MINUTE(D23)+(SECOND(D23)/60)</f>
        <v>26.116666666666667</v>
      </c>
      <c r="F23" s="162" t="s">
        <v>4</v>
      </c>
      <c r="G23" s="163">
        <f>(Tiempos!G5*100)/E23</f>
        <v>76.643267389917028</v>
      </c>
      <c r="H23" s="63"/>
      <c r="I23" s="38"/>
      <c r="J23" s="39"/>
      <c r="K23" s="40"/>
      <c r="L23" s="136"/>
      <c r="M23" s="42"/>
      <c r="N23" s="37"/>
      <c r="O23" s="83"/>
      <c r="P23" s="63"/>
      <c r="Q23" s="38"/>
      <c r="R23" s="39"/>
      <c r="S23" s="40"/>
      <c r="T23" s="136"/>
      <c r="U23" s="36"/>
      <c r="V23" s="37"/>
      <c r="W23" s="83"/>
      <c r="X23" s="136"/>
      <c r="Y23" s="185"/>
      <c r="Z23" s="194"/>
      <c r="AA23" s="196"/>
      <c r="AB23" s="204"/>
      <c r="AC23" s="211"/>
      <c r="AD23" s="212"/>
      <c r="AE23" s="207"/>
      <c r="AF23" s="136"/>
      <c r="AG23" s="36"/>
      <c r="AH23" s="37"/>
      <c r="AI23" s="83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</row>
    <row r="24" spans="1:138" s="21" customFormat="1" ht="20" customHeight="1" thickBot="1">
      <c r="A24" s="259" t="s">
        <v>34</v>
      </c>
      <c r="B24" s="31">
        <f t="shared" si="0"/>
        <v>70.280862181580659</v>
      </c>
      <c r="C24" s="33" t="s">
        <v>169</v>
      </c>
      <c r="D24" s="160"/>
      <c r="E24" s="161"/>
      <c r="F24" s="162"/>
      <c r="G24" s="163"/>
      <c r="H24" s="63"/>
      <c r="I24" s="38"/>
      <c r="J24" s="39"/>
      <c r="K24" s="40"/>
      <c r="L24" s="136">
        <v>1.7719907407407406E-2</v>
      </c>
      <c r="M24" s="42">
        <f>(HOUR(L24)*60)+MINUTE(L24)+(SECOND(L24)/60)</f>
        <v>25.516666666666666</v>
      </c>
      <c r="N24" s="37" t="s">
        <v>5</v>
      </c>
      <c r="O24" s="83">
        <f>(Tiempos!G7*100)/M24</f>
        <v>70.280862181580659</v>
      </c>
      <c r="P24" s="63"/>
      <c r="Q24" s="38"/>
      <c r="R24" s="39"/>
      <c r="S24" s="40"/>
      <c r="T24" s="136"/>
      <c r="U24" s="36"/>
      <c r="V24" s="37"/>
      <c r="W24" s="83"/>
      <c r="X24" s="136"/>
      <c r="Y24" s="189"/>
      <c r="Z24" s="194"/>
      <c r="AA24" s="195"/>
      <c r="AB24" s="204"/>
      <c r="AC24" s="211"/>
      <c r="AD24" s="212"/>
      <c r="AE24" s="207"/>
      <c r="AF24" s="136"/>
      <c r="AG24" s="36"/>
      <c r="AH24" s="37"/>
      <c r="AI24" s="83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</row>
    <row r="25" spans="1:138" s="11" customFormat="1" ht="20" customHeight="1" thickBot="1">
      <c r="A25" s="259" t="s">
        <v>35</v>
      </c>
      <c r="B25" s="31">
        <f t="shared" si="0"/>
        <v>69.595806318112835</v>
      </c>
      <c r="C25" s="33" t="s">
        <v>152</v>
      </c>
      <c r="D25" s="160"/>
      <c r="E25" s="161"/>
      <c r="F25" s="162"/>
      <c r="G25" s="163"/>
      <c r="H25" s="63">
        <v>8.3900462962962954E-2</v>
      </c>
      <c r="I25" s="38">
        <f>(HOUR(H25)*60)+MINUTE(H25)+(SECOND(H25)/60)</f>
        <v>120.81666666666666</v>
      </c>
      <c r="J25" s="39" t="s">
        <v>23</v>
      </c>
      <c r="K25" s="40">
        <f>(Tiempos!G6*100)/I25</f>
        <v>69.595806318112835</v>
      </c>
      <c r="L25" s="136"/>
      <c r="M25" s="36"/>
      <c r="N25" s="37"/>
      <c r="O25" s="83"/>
      <c r="P25" s="63"/>
      <c r="Q25" s="38"/>
      <c r="R25" s="39"/>
      <c r="S25" s="40"/>
      <c r="T25" s="136"/>
      <c r="U25" s="36"/>
      <c r="V25" s="37"/>
      <c r="W25" s="83"/>
      <c r="X25" s="136"/>
      <c r="Y25" s="184"/>
      <c r="Z25" s="194"/>
      <c r="AA25" s="197"/>
      <c r="AB25" s="204"/>
      <c r="AC25" s="211"/>
      <c r="AD25" s="212"/>
      <c r="AE25" s="207"/>
      <c r="AF25" s="136"/>
      <c r="AG25" s="36"/>
      <c r="AH25" s="37"/>
      <c r="AI25" s="83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</row>
    <row r="26" spans="1:138" s="21" customFormat="1" ht="20" customHeight="1" thickBot="1">
      <c r="A26" s="259" t="s">
        <v>36</v>
      </c>
      <c r="B26" s="31">
        <f t="shared" si="0"/>
        <v>67.776523702031596</v>
      </c>
      <c r="C26" s="33" t="s">
        <v>133</v>
      </c>
      <c r="D26" s="160">
        <v>2.0509259259259258E-2</v>
      </c>
      <c r="E26" s="161">
        <f>(HOUR(D26)*60)+MINUTE(D26)+(SECOND(D26)/60)</f>
        <v>29.533333333333335</v>
      </c>
      <c r="F26" s="162" t="s">
        <v>23</v>
      </c>
      <c r="G26" s="163">
        <f>(Tiempos!G5*100)/E26</f>
        <v>67.776523702031596</v>
      </c>
      <c r="H26" s="63"/>
      <c r="I26" s="38"/>
      <c r="J26" s="39"/>
      <c r="K26" s="40"/>
      <c r="L26" s="136"/>
      <c r="M26" s="36"/>
      <c r="N26" s="37"/>
      <c r="O26" s="83"/>
      <c r="P26" s="63"/>
      <c r="Q26" s="38"/>
      <c r="R26" s="39"/>
      <c r="S26" s="40"/>
      <c r="T26" s="136"/>
      <c r="U26" s="36"/>
      <c r="V26" s="37"/>
      <c r="W26" s="83"/>
      <c r="X26" s="136"/>
      <c r="Y26" s="184"/>
      <c r="Z26" s="194"/>
      <c r="AA26" s="197"/>
      <c r="AB26" s="204"/>
      <c r="AC26" s="211"/>
      <c r="AD26" s="212"/>
      <c r="AE26" s="207"/>
      <c r="AF26" s="136"/>
      <c r="AG26" s="36"/>
      <c r="AH26" s="37"/>
      <c r="AI26" s="83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</row>
    <row r="27" spans="1:138" s="11" customFormat="1" ht="20" customHeight="1" thickBot="1">
      <c r="A27" s="259" t="s">
        <v>37</v>
      </c>
      <c r="B27" s="31">
        <f t="shared" si="0"/>
        <v>67.776523702031596</v>
      </c>
      <c r="C27" s="33" t="s">
        <v>134</v>
      </c>
      <c r="D27" s="160">
        <v>2.0509259259259258E-2</v>
      </c>
      <c r="E27" s="161">
        <f>(HOUR(D27)*60)+MINUTE(D27)+(SECOND(D27)/60)</f>
        <v>29.533333333333335</v>
      </c>
      <c r="F27" s="162" t="s">
        <v>24</v>
      </c>
      <c r="G27" s="163">
        <f>(Tiempos!G5*100)/E27</f>
        <v>67.776523702031596</v>
      </c>
      <c r="H27" s="63"/>
      <c r="I27" s="38"/>
      <c r="J27" s="39"/>
      <c r="K27" s="40"/>
      <c r="L27" s="136"/>
      <c r="M27" s="42"/>
      <c r="N27" s="37"/>
      <c r="O27" s="83"/>
      <c r="P27" s="63"/>
      <c r="Q27" s="43"/>
      <c r="R27" s="39"/>
      <c r="S27" s="40"/>
      <c r="T27" s="136"/>
      <c r="U27" s="42"/>
      <c r="V27" s="37"/>
      <c r="W27" s="83"/>
      <c r="X27" s="136"/>
      <c r="Y27" s="188"/>
      <c r="Z27" s="194"/>
      <c r="AA27" s="198"/>
      <c r="AB27" s="204"/>
      <c r="AC27" s="211"/>
      <c r="AD27" s="212"/>
      <c r="AE27" s="207"/>
      <c r="AF27" s="136"/>
      <c r="AG27" s="36"/>
      <c r="AH27" s="37"/>
      <c r="AI27" s="83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</row>
    <row r="28" spans="1:138" s="21" customFormat="1" ht="20" customHeight="1" thickBot="1">
      <c r="A28" s="259" t="s">
        <v>38</v>
      </c>
      <c r="B28" s="31">
        <f t="shared" si="0"/>
        <v>67.12414223331254</v>
      </c>
      <c r="C28" s="33" t="s">
        <v>168</v>
      </c>
      <c r="D28" s="160"/>
      <c r="E28" s="161"/>
      <c r="F28" s="162"/>
      <c r="G28" s="163"/>
      <c r="H28" s="63"/>
      <c r="I28" s="38"/>
      <c r="J28" s="39"/>
      <c r="K28" s="40"/>
      <c r="L28" s="136">
        <v>1.8553240740740742E-2</v>
      </c>
      <c r="M28" s="42">
        <f>(HOUR(L28)*60)+MINUTE(L28)+(SECOND(L28)/60)</f>
        <v>26.716666666666665</v>
      </c>
      <c r="N28" s="37" t="s">
        <v>4</v>
      </c>
      <c r="O28" s="83">
        <f>(Tiempos!G7*100)/M28</f>
        <v>67.12414223331254</v>
      </c>
      <c r="P28" s="63"/>
      <c r="Q28" s="38"/>
      <c r="R28" s="39"/>
      <c r="S28" s="40"/>
      <c r="T28" s="136"/>
      <c r="U28" s="36"/>
      <c r="V28" s="37"/>
      <c r="W28" s="83"/>
      <c r="X28" s="136"/>
      <c r="Y28" s="184"/>
      <c r="Z28" s="194"/>
      <c r="AA28" s="197"/>
      <c r="AB28" s="204"/>
      <c r="AC28" s="211"/>
      <c r="AD28" s="212"/>
      <c r="AE28" s="207"/>
      <c r="AF28" s="136"/>
      <c r="AG28" s="36"/>
      <c r="AH28" s="37"/>
      <c r="AI28" s="83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</row>
    <row r="29" spans="1:138" s="11" customFormat="1" ht="20" customHeight="1" thickBot="1">
      <c r="A29" s="259" t="s">
        <v>39</v>
      </c>
      <c r="B29" s="31">
        <f t="shared" si="0"/>
        <v>63.125171185976441</v>
      </c>
      <c r="C29" s="33" t="s">
        <v>184</v>
      </c>
      <c r="D29" s="160"/>
      <c r="E29" s="161"/>
      <c r="F29" s="162"/>
      <c r="G29" s="163"/>
      <c r="H29" s="63"/>
      <c r="I29" s="38"/>
      <c r="J29" s="39"/>
      <c r="K29" s="40"/>
      <c r="L29" s="136"/>
      <c r="M29" s="42"/>
      <c r="N29" s="37"/>
      <c r="O29" s="83"/>
      <c r="P29" s="63" t="s">
        <v>58</v>
      </c>
      <c r="Q29" s="38" t="s">
        <v>73</v>
      </c>
      <c r="R29" s="39" t="s">
        <v>73</v>
      </c>
      <c r="S29" s="40">
        <v>20</v>
      </c>
      <c r="T29" s="136"/>
      <c r="U29" s="36"/>
      <c r="V29" s="37"/>
      <c r="W29" s="83"/>
      <c r="X29" s="136"/>
      <c r="Y29" s="184"/>
      <c r="Z29" s="194"/>
      <c r="AA29" s="197"/>
      <c r="AB29" s="204"/>
      <c r="AC29" s="211"/>
      <c r="AD29" s="212"/>
      <c r="AE29" s="207"/>
      <c r="AF29" s="136">
        <v>8.4513888888888888E-2</v>
      </c>
      <c r="AG29" s="36">
        <f>(HOUR(AF29)*60)+MINUTE(AF29)+(SECOND(AF29)/60)</f>
        <v>121.7</v>
      </c>
      <c r="AH29" s="37" t="s">
        <v>22</v>
      </c>
      <c r="AI29" s="83">
        <f>(Tiempos!G13*100)/AG29</f>
        <v>43.125171185976441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</row>
    <row r="30" spans="1:138" s="11" customFormat="1" ht="20" customHeight="1" thickBot="1">
      <c r="A30" s="259" t="s">
        <v>40</v>
      </c>
      <c r="B30" s="31">
        <f t="shared" si="0"/>
        <v>58.541893362350379</v>
      </c>
      <c r="C30" s="33" t="s">
        <v>171</v>
      </c>
      <c r="D30" s="160"/>
      <c r="E30" s="161"/>
      <c r="F30" s="162"/>
      <c r="G30" s="163"/>
      <c r="H30" s="63"/>
      <c r="I30" s="38"/>
      <c r="J30" s="39"/>
      <c r="K30" s="40"/>
      <c r="L30" s="136">
        <v>2.1273148148148149E-2</v>
      </c>
      <c r="M30" s="42">
        <f>(HOUR(L30)*60)+MINUTE(L30)+(SECOND(L30)/60)</f>
        <v>30.633333333333333</v>
      </c>
      <c r="N30" s="37" t="s">
        <v>24</v>
      </c>
      <c r="O30" s="83">
        <f>(Tiempos!G7*100)/M30</f>
        <v>58.541893362350379</v>
      </c>
      <c r="P30" s="63"/>
      <c r="Q30" s="38"/>
      <c r="R30" s="39"/>
      <c r="S30" s="40"/>
      <c r="T30" s="136"/>
      <c r="U30" s="36"/>
      <c r="V30" s="37"/>
      <c r="W30" s="83"/>
      <c r="X30" s="136"/>
      <c r="Y30" s="184"/>
      <c r="Z30" s="194"/>
      <c r="AA30" s="197"/>
      <c r="AB30" s="204"/>
      <c r="AC30" s="211"/>
      <c r="AD30" s="212"/>
      <c r="AE30" s="207"/>
      <c r="AF30" s="136"/>
      <c r="AG30" s="36"/>
      <c r="AH30" s="37"/>
      <c r="AI30" s="83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</row>
    <row r="31" spans="1:138" s="11" customFormat="1" ht="20" customHeight="1" thickBot="1">
      <c r="A31" s="259" t="s">
        <v>41</v>
      </c>
      <c r="B31" s="31">
        <f t="shared" si="0"/>
        <v>57.491622786022013</v>
      </c>
      <c r="C31" s="33" t="s">
        <v>135</v>
      </c>
      <c r="D31" s="160">
        <v>2.417824074074074E-2</v>
      </c>
      <c r="E31" s="161">
        <f>(HOUR(D31)*60)+MINUTE(D31)+(SECOND(D31)/60)</f>
        <v>34.81666666666667</v>
      </c>
      <c r="F31" s="162" t="s">
        <v>26</v>
      </c>
      <c r="G31" s="163">
        <f>(Tiempos!G5*100)/E31</f>
        <v>57.491622786022013</v>
      </c>
      <c r="H31" s="63"/>
      <c r="I31" s="38"/>
      <c r="J31" s="39"/>
      <c r="K31" s="40"/>
      <c r="L31" s="136"/>
      <c r="M31" s="42"/>
      <c r="N31" s="37"/>
      <c r="O31" s="83"/>
      <c r="P31" s="63"/>
      <c r="Q31" s="38"/>
      <c r="R31" s="39"/>
      <c r="S31" s="40"/>
      <c r="T31" s="136"/>
      <c r="U31" s="36"/>
      <c r="V31" s="37"/>
      <c r="W31" s="83"/>
      <c r="X31" s="136"/>
      <c r="Y31" s="185"/>
      <c r="Z31" s="194"/>
      <c r="AA31" s="196"/>
      <c r="AB31" s="204"/>
      <c r="AC31" s="211"/>
      <c r="AD31" s="212"/>
      <c r="AE31" s="207"/>
      <c r="AF31" s="136"/>
      <c r="AG31" s="36"/>
      <c r="AH31" s="37"/>
      <c r="AI31" s="83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</row>
    <row r="32" spans="1:138" s="11" customFormat="1" ht="20" customHeight="1" thickBot="1">
      <c r="A32" s="259" t="s">
        <v>42</v>
      </c>
      <c r="B32" s="31">
        <f t="shared" si="0"/>
        <v>50.39812646370023</v>
      </c>
      <c r="C32" s="33" t="s">
        <v>172</v>
      </c>
      <c r="D32" s="160"/>
      <c r="E32" s="161"/>
      <c r="F32" s="162"/>
      <c r="G32" s="163"/>
      <c r="H32" s="63"/>
      <c r="I32" s="38"/>
      <c r="J32" s="39"/>
      <c r="K32" s="40"/>
      <c r="L32" s="136">
        <v>2.4710648148148148E-2</v>
      </c>
      <c r="M32" s="42">
        <f>(HOUR(L32)*60)+MINUTE(L32)+(SECOND(L32)/60)</f>
        <v>35.583333333333336</v>
      </c>
      <c r="N32" s="37" t="s">
        <v>25</v>
      </c>
      <c r="O32" s="83">
        <f>(Tiempos!G7*100)/M32</f>
        <v>50.39812646370023</v>
      </c>
      <c r="P32" s="63"/>
      <c r="Q32" s="38"/>
      <c r="R32" s="39"/>
      <c r="S32" s="40"/>
      <c r="T32" s="136"/>
      <c r="U32" s="36"/>
      <c r="V32" s="37"/>
      <c r="W32" s="83"/>
      <c r="X32" s="136"/>
      <c r="Y32" s="184"/>
      <c r="Z32" s="194"/>
      <c r="AA32" s="197"/>
      <c r="AB32" s="204"/>
      <c r="AC32" s="211"/>
      <c r="AD32" s="212"/>
      <c r="AE32" s="207"/>
      <c r="AF32" s="136"/>
      <c r="AG32" s="36"/>
      <c r="AH32" s="37"/>
      <c r="AI32" s="83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</row>
    <row r="33" spans="1:138" s="11" customFormat="1" ht="20" customHeight="1" thickBot="1">
      <c r="A33" s="259" t="s">
        <v>43</v>
      </c>
      <c r="B33" s="31">
        <f t="shared" si="0"/>
        <v>50.374531835205985</v>
      </c>
      <c r="C33" s="33" t="s">
        <v>173</v>
      </c>
      <c r="D33" s="160"/>
      <c r="E33" s="161"/>
      <c r="F33" s="162"/>
      <c r="G33" s="163"/>
      <c r="H33" s="63"/>
      <c r="I33" s="38"/>
      <c r="J33" s="39"/>
      <c r="K33" s="40"/>
      <c r="L33" s="136">
        <v>2.4722222222222225E-2</v>
      </c>
      <c r="M33" s="42">
        <f>(HOUR(L33)*60)+MINUTE(L33)+(SECOND(L33)/60)</f>
        <v>35.6</v>
      </c>
      <c r="N33" s="37" t="s">
        <v>26</v>
      </c>
      <c r="O33" s="83">
        <f>(Tiempos!G7*100)/M33</f>
        <v>50.374531835205985</v>
      </c>
      <c r="P33" s="63"/>
      <c r="Q33" s="38"/>
      <c r="R33" s="39"/>
      <c r="S33" s="40"/>
      <c r="T33" s="136"/>
      <c r="U33" s="36"/>
      <c r="V33" s="37"/>
      <c r="W33" s="83"/>
      <c r="X33" s="136"/>
      <c r="Y33" s="185"/>
      <c r="Z33" s="194"/>
      <c r="AA33" s="196"/>
      <c r="AB33" s="204"/>
      <c r="AC33" s="211"/>
      <c r="AD33" s="212"/>
      <c r="AE33" s="207"/>
      <c r="AF33" s="136"/>
      <c r="AG33" s="36"/>
      <c r="AH33" s="37"/>
      <c r="AI33" s="83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</row>
    <row r="34" spans="1:138" s="11" customFormat="1" ht="20" customHeight="1" thickBot="1">
      <c r="A34" s="259" t="s">
        <v>44</v>
      </c>
      <c r="B34" s="31">
        <f t="shared" si="0"/>
        <v>50.167084377610692</v>
      </c>
      <c r="C34" s="33" t="s">
        <v>136</v>
      </c>
      <c r="D34" s="160">
        <v>2.7708333333333331E-2</v>
      </c>
      <c r="E34" s="161">
        <f t="shared" ref="E34:E40" si="1">(HOUR(D34)*60)+MINUTE(D34)+(SECOND(D34)/60)</f>
        <v>39.9</v>
      </c>
      <c r="F34" s="162" t="s">
        <v>27</v>
      </c>
      <c r="G34" s="163">
        <f>(Tiempos!G5*100)/E34</f>
        <v>50.167084377610692</v>
      </c>
      <c r="H34" s="63"/>
      <c r="I34" s="38"/>
      <c r="J34" s="39"/>
      <c r="K34" s="40"/>
      <c r="L34" s="136"/>
      <c r="M34" s="42"/>
      <c r="N34" s="37"/>
      <c r="O34" s="83"/>
      <c r="P34" s="63"/>
      <c r="Q34" s="38"/>
      <c r="R34" s="39"/>
      <c r="S34" s="40"/>
      <c r="T34" s="136"/>
      <c r="U34" s="36"/>
      <c r="V34" s="37"/>
      <c r="W34" s="83"/>
      <c r="X34" s="136"/>
      <c r="Y34" s="184"/>
      <c r="Z34" s="194"/>
      <c r="AA34" s="197"/>
      <c r="AB34" s="222"/>
      <c r="AC34" s="211"/>
      <c r="AD34" s="212"/>
      <c r="AE34" s="83"/>
      <c r="AF34" s="136"/>
      <c r="AG34" s="36"/>
      <c r="AH34" s="37"/>
      <c r="AI34" s="83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</row>
    <row r="35" spans="1:138" s="11" customFormat="1" ht="20" customHeight="1" thickBot="1">
      <c r="A35" s="259" t="s">
        <v>45</v>
      </c>
      <c r="B35" s="31">
        <f t="shared" si="0"/>
        <v>48.427419354838705</v>
      </c>
      <c r="C35" s="33" t="s">
        <v>137</v>
      </c>
      <c r="D35" s="160">
        <v>2.8703703703703703E-2</v>
      </c>
      <c r="E35" s="161">
        <f t="shared" si="1"/>
        <v>41.333333333333336</v>
      </c>
      <c r="F35" s="162" t="s">
        <v>28</v>
      </c>
      <c r="G35" s="163">
        <f>(Tiempos!G5*100)/E35</f>
        <v>48.427419354838705</v>
      </c>
      <c r="H35" s="63"/>
      <c r="I35" s="38"/>
      <c r="J35" s="39"/>
      <c r="K35" s="40"/>
      <c r="L35" s="136"/>
      <c r="M35" s="42"/>
      <c r="N35" s="37"/>
      <c r="O35" s="83"/>
      <c r="P35" s="63"/>
      <c r="Q35" s="38"/>
      <c r="R35" s="39"/>
      <c r="S35" s="40"/>
      <c r="T35" s="136"/>
      <c r="U35" s="36"/>
      <c r="V35" s="37"/>
      <c r="W35" s="83"/>
      <c r="X35" s="136"/>
      <c r="Y35" s="185"/>
      <c r="Z35" s="194"/>
      <c r="AA35" s="196"/>
      <c r="AB35" s="222"/>
      <c r="AC35" s="211"/>
      <c r="AD35" s="212"/>
      <c r="AE35" s="83"/>
      <c r="AF35" s="136"/>
      <c r="AG35" s="36"/>
      <c r="AH35" s="37"/>
      <c r="AI35" s="83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</row>
    <row r="36" spans="1:138" s="11" customFormat="1" ht="20" customHeight="1" thickBot="1">
      <c r="A36" s="259" t="s">
        <v>46</v>
      </c>
      <c r="B36" s="31">
        <f t="shared" si="0"/>
        <v>46.749708057609958</v>
      </c>
      <c r="C36" s="33" t="s">
        <v>138</v>
      </c>
      <c r="D36" s="160">
        <v>2.97337962962963E-2</v>
      </c>
      <c r="E36" s="161">
        <f t="shared" si="1"/>
        <v>42.81666666666667</v>
      </c>
      <c r="F36" s="162" t="s">
        <v>29</v>
      </c>
      <c r="G36" s="163">
        <f>(Tiempos!G5*100)/E36</f>
        <v>46.749708057609958</v>
      </c>
      <c r="H36" s="63"/>
      <c r="I36" s="38"/>
      <c r="J36" s="39"/>
      <c r="K36" s="40"/>
      <c r="L36" s="136"/>
      <c r="M36" s="42"/>
      <c r="N36" s="37"/>
      <c r="O36" s="83"/>
      <c r="P36" s="63"/>
      <c r="Q36" s="38"/>
      <c r="R36" s="39"/>
      <c r="S36" s="40"/>
      <c r="T36" s="136"/>
      <c r="U36" s="36"/>
      <c r="V36" s="37"/>
      <c r="W36" s="83"/>
      <c r="X36" s="136"/>
      <c r="Y36" s="184"/>
      <c r="Z36" s="194"/>
      <c r="AA36" s="197"/>
      <c r="AB36" s="222"/>
      <c r="AC36" s="211"/>
      <c r="AD36" s="212"/>
      <c r="AE36" s="83"/>
      <c r="AF36" s="136"/>
      <c r="AG36" s="36"/>
      <c r="AH36" s="37"/>
      <c r="AI36" s="83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</row>
    <row r="37" spans="1:138" s="11" customFormat="1" ht="20" customHeight="1" thickBot="1">
      <c r="A37" s="259" t="s">
        <v>47</v>
      </c>
      <c r="B37" s="31">
        <f t="shared" si="0"/>
        <v>40.234505862646564</v>
      </c>
      <c r="C37" s="33" t="s">
        <v>139</v>
      </c>
      <c r="D37" s="160">
        <v>3.4548611111111113E-2</v>
      </c>
      <c r="E37" s="161">
        <f t="shared" si="1"/>
        <v>49.75</v>
      </c>
      <c r="F37" s="162" t="s">
        <v>30</v>
      </c>
      <c r="G37" s="163">
        <f>(Tiempos!G5*100)/E37</f>
        <v>40.234505862646564</v>
      </c>
      <c r="H37" s="63"/>
      <c r="I37" s="38"/>
      <c r="J37" s="41"/>
      <c r="K37" s="40"/>
      <c r="L37" s="136"/>
      <c r="M37" s="36"/>
      <c r="N37" s="37"/>
      <c r="O37" s="83"/>
      <c r="P37" s="63"/>
      <c r="Q37" s="38"/>
      <c r="R37" s="39"/>
      <c r="S37" s="40"/>
      <c r="T37" s="136"/>
      <c r="U37" s="36"/>
      <c r="V37" s="37"/>
      <c r="W37" s="83"/>
      <c r="X37" s="136"/>
      <c r="Y37" s="184"/>
      <c r="Z37" s="194"/>
      <c r="AA37" s="197"/>
      <c r="AB37" s="222"/>
      <c r="AC37" s="211"/>
      <c r="AD37" s="212"/>
      <c r="AE37" s="83"/>
      <c r="AF37" s="136"/>
      <c r="AG37" s="36"/>
      <c r="AH37" s="37"/>
      <c r="AI37" s="83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</row>
    <row r="38" spans="1:138" s="11" customFormat="1" ht="20" customHeight="1" thickBot="1">
      <c r="A38" s="259" t="s">
        <v>48</v>
      </c>
      <c r="B38" s="31">
        <f t="shared" si="0"/>
        <v>39.082329970712657</v>
      </c>
      <c r="C38" s="33" t="s">
        <v>140</v>
      </c>
      <c r="D38" s="160">
        <v>3.5567129629629629E-2</v>
      </c>
      <c r="E38" s="161">
        <f t="shared" si="1"/>
        <v>51.216666666666669</v>
      </c>
      <c r="F38" s="162" t="s">
        <v>31</v>
      </c>
      <c r="G38" s="163">
        <f>(Tiempos!G5*100)/E38</f>
        <v>39.082329970712657</v>
      </c>
      <c r="H38" s="63"/>
      <c r="I38" s="38"/>
      <c r="J38" s="39"/>
      <c r="K38" s="40"/>
      <c r="L38" s="136"/>
      <c r="M38" s="36"/>
      <c r="N38" s="37"/>
      <c r="O38" s="83"/>
      <c r="P38" s="63"/>
      <c r="Q38" s="38"/>
      <c r="R38" s="39"/>
      <c r="S38" s="40"/>
      <c r="T38" s="136"/>
      <c r="U38" s="36"/>
      <c r="V38" s="37"/>
      <c r="W38" s="83"/>
      <c r="X38" s="136"/>
      <c r="Y38" s="184"/>
      <c r="Z38" s="194"/>
      <c r="AA38" s="197"/>
      <c r="AB38" s="222"/>
      <c r="AC38" s="211"/>
      <c r="AD38" s="212"/>
      <c r="AE38" s="207"/>
      <c r="AF38" s="136"/>
      <c r="AG38" s="36"/>
      <c r="AH38" s="37"/>
      <c r="AI38" s="83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</row>
    <row r="39" spans="1:138" s="11" customFormat="1" ht="20" customHeight="1" thickBot="1">
      <c r="A39" s="259" t="s">
        <v>76</v>
      </c>
      <c r="B39" s="31">
        <f t="shared" si="0"/>
        <v>37.484394506866415</v>
      </c>
      <c r="C39" s="33" t="s">
        <v>141</v>
      </c>
      <c r="D39" s="160">
        <v>3.7083333333333336E-2</v>
      </c>
      <c r="E39" s="161">
        <f t="shared" si="1"/>
        <v>53.4</v>
      </c>
      <c r="F39" s="162" t="s">
        <v>32</v>
      </c>
      <c r="G39" s="163">
        <f>(Tiempos!G5*100)/E39</f>
        <v>37.484394506866415</v>
      </c>
      <c r="H39" s="63"/>
      <c r="I39" s="38"/>
      <c r="J39" s="39"/>
      <c r="K39" s="40"/>
      <c r="L39" s="136"/>
      <c r="M39" s="42"/>
      <c r="N39" s="37"/>
      <c r="O39" s="83"/>
      <c r="P39" s="63"/>
      <c r="Q39" s="38"/>
      <c r="R39" s="39"/>
      <c r="S39" s="40"/>
      <c r="T39" s="136"/>
      <c r="U39" s="36"/>
      <c r="V39" s="37"/>
      <c r="W39" s="83"/>
      <c r="X39" s="136"/>
      <c r="Y39" s="184"/>
      <c r="Z39" s="194"/>
      <c r="AA39" s="197"/>
      <c r="AB39" s="222"/>
      <c r="AC39" s="211"/>
      <c r="AD39" s="212"/>
      <c r="AE39" s="207"/>
      <c r="AF39" s="136"/>
      <c r="AG39" s="36"/>
      <c r="AH39" s="37"/>
      <c r="AI39" s="83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</row>
    <row r="40" spans="1:138" s="11" customFormat="1" ht="20" customHeight="1" thickBot="1">
      <c r="A40" s="259" t="s">
        <v>77</v>
      </c>
      <c r="B40" s="31">
        <f t="shared" si="0"/>
        <v>32.2156652360515</v>
      </c>
      <c r="C40" s="33" t="s">
        <v>142</v>
      </c>
      <c r="D40" s="160">
        <v>4.3148148148148151E-2</v>
      </c>
      <c r="E40" s="161">
        <f t="shared" si="1"/>
        <v>62.133333333333333</v>
      </c>
      <c r="F40" s="162" t="s">
        <v>33</v>
      </c>
      <c r="G40" s="163">
        <f>(Tiempos!G5*100)/E40</f>
        <v>32.2156652360515</v>
      </c>
      <c r="H40" s="63"/>
      <c r="I40" s="38"/>
      <c r="J40" s="39"/>
      <c r="K40" s="40"/>
      <c r="L40" s="136"/>
      <c r="M40" s="42"/>
      <c r="N40" s="37"/>
      <c r="O40" s="83"/>
      <c r="P40" s="63"/>
      <c r="Q40" s="43"/>
      <c r="R40" s="39"/>
      <c r="S40" s="40"/>
      <c r="T40" s="136"/>
      <c r="U40" s="42"/>
      <c r="V40" s="37"/>
      <c r="W40" s="83"/>
      <c r="X40" s="136"/>
      <c r="Y40" s="185"/>
      <c r="Z40" s="194"/>
      <c r="AA40" s="196"/>
      <c r="AB40" s="222"/>
      <c r="AC40" s="211"/>
      <c r="AD40" s="212"/>
      <c r="AE40" s="207"/>
      <c r="AF40" s="136"/>
      <c r="AG40" s="36"/>
      <c r="AH40" s="37"/>
      <c r="AI40" s="83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</row>
    <row r="41" spans="1:138" s="11" customFormat="1" ht="20" customHeight="1" thickBot="1">
      <c r="A41" s="259" t="s">
        <v>78</v>
      </c>
      <c r="B41" s="31">
        <f t="shared" si="0"/>
        <v>20</v>
      </c>
      <c r="C41" s="33" t="s">
        <v>143</v>
      </c>
      <c r="D41" s="160" t="s">
        <v>144</v>
      </c>
      <c r="E41" s="161" t="s">
        <v>73</v>
      </c>
      <c r="F41" s="162" t="s">
        <v>73</v>
      </c>
      <c r="G41" s="163">
        <v>20</v>
      </c>
      <c r="H41" s="63"/>
      <c r="I41" s="38"/>
      <c r="J41" s="39"/>
      <c r="K41" s="40"/>
      <c r="L41" s="136"/>
      <c r="M41" s="42"/>
      <c r="N41" s="37"/>
      <c r="O41" s="83"/>
      <c r="P41" s="63"/>
      <c r="Q41" s="38"/>
      <c r="R41" s="39"/>
      <c r="S41" s="40"/>
      <c r="T41" s="136"/>
      <c r="U41" s="36"/>
      <c r="V41" s="37"/>
      <c r="W41" s="83"/>
      <c r="X41" s="136"/>
      <c r="Y41" s="185"/>
      <c r="Z41" s="194"/>
      <c r="AA41" s="196"/>
      <c r="AB41" s="222"/>
      <c r="AC41" s="211"/>
      <c r="AD41" s="212"/>
      <c r="AE41" s="207"/>
      <c r="AF41" s="136"/>
      <c r="AG41" s="36"/>
      <c r="AH41" s="37"/>
      <c r="AI41" s="83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</row>
    <row r="42" spans="1:138" s="11" customFormat="1" ht="20" customHeight="1" thickBot="1">
      <c r="A42" s="259" t="s">
        <v>79</v>
      </c>
      <c r="B42" s="31">
        <f t="shared" si="0"/>
        <v>20</v>
      </c>
      <c r="C42" s="33" t="s">
        <v>146</v>
      </c>
      <c r="D42" s="160" t="s">
        <v>144</v>
      </c>
      <c r="E42" s="161" t="s">
        <v>73</v>
      </c>
      <c r="F42" s="162" t="s">
        <v>73</v>
      </c>
      <c r="G42" s="163">
        <v>20</v>
      </c>
      <c r="H42" s="63"/>
      <c r="I42" s="38"/>
      <c r="J42" s="39"/>
      <c r="K42" s="40"/>
      <c r="L42" s="136"/>
      <c r="M42" s="36"/>
      <c r="N42" s="37"/>
      <c r="O42" s="83"/>
      <c r="P42" s="63"/>
      <c r="Q42" s="38"/>
      <c r="R42" s="39"/>
      <c r="S42" s="40"/>
      <c r="T42" s="136"/>
      <c r="U42" s="36"/>
      <c r="V42" s="37"/>
      <c r="W42" s="83"/>
      <c r="X42" s="136"/>
      <c r="Y42" s="189"/>
      <c r="Z42" s="194"/>
      <c r="AA42" s="195"/>
      <c r="AB42" s="222"/>
      <c r="AC42" s="211"/>
      <c r="AD42" s="212"/>
      <c r="AE42" s="207"/>
      <c r="AF42" s="136"/>
      <c r="AG42" s="36"/>
      <c r="AH42" s="37"/>
      <c r="AI42" s="83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</row>
    <row r="43" spans="1:138" s="11" customFormat="1" ht="20" customHeight="1" thickBot="1">
      <c r="A43" s="259" t="s">
        <v>80</v>
      </c>
      <c r="B43" s="31">
        <f t="shared" si="0"/>
        <v>20</v>
      </c>
      <c r="C43" s="33" t="s">
        <v>145</v>
      </c>
      <c r="D43" s="160" t="s">
        <v>144</v>
      </c>
      <c r="E43" s="161" t="s">
        <v>73</v>
      </c>
      <c r="F43" s="162" t="s">
        <v>73</v>
      </c>
      <c r="G43" s="163">
        <v>20</v>
      </c>
      <c r="H43" s="63"/>
      <c r="I43" s="38"/>
      <c r="J43" s="39"/>
      <c r="K43" s="40"/>
      <c r="L43" s="136"/>
      <c r="M43" s="36"/>
      <c r="N43" s="37"/>
      <c r="O43" s="83"/>
      <c r="P43" s="63"/>
      <c r="Q43" s="38"/>
      <c r="R43" s="39"/>
      <c r="S43" s="40"/>
      <c r="T43" s="136"/>
      <c r="U43" s="36"/>
      <c r="V43" s="37"/>
      <c r="W43" s="83"/>
      <c r="X43" s="190"/>
      <c r="Y43" s="225"/>
      <c r="Z43" s="194"/>
      <c r="AA43" s="197"/>
      <c r="AB43" s="222"/>
      <c r="AC43" s="211"/>
      <c r="AD43" s="212"/>
      <c r="AE43" s="207"/>
      <c r="AF43" s="136"/>
      <c r="AG43" s="36"/>
      <c r="AH43" s="37"/>
      <c r="AI43" s="83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</row>
    <row r="44" spans="1:138" s="11" customFormat="1" ht="20" customHeight="1" thickBot="1">
      <c r="A44" s="259" t="s">
        <v>81</v>
      </c>
      <c r="B44" s="31">
        <f t="shared" si="0"/>
        <v>20</v>
      </c>
      <c r="C44" s="33" t="s">
        <v>147</v>
      </c>
      <c r="D44" s="160" t="s">
        <v>144</v>
      </c>
      <c r="E44" s="161" t="s">
        <v>73</v>
      </c>
      <c r="F44" s="162" t="s">
        <v>73</v>
      </c>
      <c r="G44" s="163">
        <v>20</v>
      </c>
      <c r="H44" s="63"/>
      <c r="I44" s="38"/>
      <c r="J44" s="39"/>
      <c r="K44" s="40"/>
      <c r="L44" s="136"/>
      <c r="M44" s="42"/>
      <c r="N44" s="37"/>
      <c r="O44" s="83"/>
      <c r="P44" s="63"/>
      <c r="Q44" s="38"/>
      <c r="R44" s="39"/>
      <c r="S44" s="40"/>
      <c r="T44" s="136"/>
      <c r="U44" s="36"/>
      <c r="V44" s="37"/>
      <c r="W44" s="83"/>
      <c r="X44" s="136"/>
      <c r="Y44" s="184"/>
      <c r="Z44" s="194"/>
      <c r="AA44" s="197"/>
      <c r="AB44" s="222"/>
      <c r="AC44" s="211"/>
      <c r="AD44" s="212"/>
      <c r="AE44" s="207"/>
      <c r="AF44" s="136"/>
      <c r="AG44" s="36"/>
      <c r="AH44" s="37"/>
      <c r="AI44" s="83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</row>
    <row r="45" spans="1:138" s="11" customFormat="1" ht="20" customHeight="1" thickBot="1">
      <c r="A45" s="259" t="s">
        <v>82</v>
      </c>
      <c r="B45" s="31">
        <f t="shared" si="0"/>
        <v>20</v>
      </c>
      <c r="C45" s="33" t="s">
        <v>153</v>
      </c>
      <c r="D45" s="160"/>
      <c r="E45" s="161"/>
      <c r="F45" s="162"/>
      <c r="G45" s="163"/>
      <c r="H45" s="63" t="s">
        <v>154</v>
      </c>
      <c r="I45" s="38" t="s">
        <v>73</v>
      </c>
      <c r="J45" s="39" t="s">
        <v>73</v>
      </c>
      <c r="K45" s="40">
        <v>20</v>
      </c>
      <c r="L45" s="136"/>
      <c r="M45" s="36"/>
      <c r="N45" s="37"/>
      <c r="O45" s="83"/>
      <c r="P45" s="63"/>
      <c r="Q45" s="38"/>
      <c r="R45" s="39"/>
      <c r="S45" s="40"/>
      <c r="T45" s="136"/>
      <c r="U45" s="36"/>
      <c r="V45" s="37"/>
      <c r="W45" s="83"/>
      <c r="X45" s="136"/>
      <c r="Y45" s="185"/>
      <c r="Z45" s="194"/>
      <c r="AA45" s="197"/>
      <c r="AB45" s="222"/>
      <c r="AC45" s="211"/>
      <c r="AD45" s="212"/>
      <c r="AE45" s="207"/>
      <c r="AF45" s="136"/>
      <c r="AG45" s="36"/>
      <c r="AH45" s="37"/>
      <c r="AI45" s="83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</row>
    <row r="46" spans="1:138" s="11" customFormat="1" ht="20" customHeight="1" thickBot="1">
      <c r="A46" s="259" t="s">
        <v>83</v>
      </c>
      <c r="B46" s="31">
        <f t="shared" si="0"/>
        <v>20</v>
      </c>
      <c r="C46" s="33" t="s">
        <v>296</v>
      </c>
      <c r="D46" s="160"/>
      <c r="E46" s="161"/>
      <c r="F46" s="162"/>
      <c r="G46" s="163"/>
      <c r="H46" s="63"/>
      <c r="I46" s="38"/>
      <c r="J46" s="39"/>
      <c r="K46" s="40"/>
      <c r="L46" s="136"/>
      <c r="M46" s="42"/>
      <c r="N46" s="37"/>
      <c r="O46" s="83"/>
      <c r="P46" s="63"/>
      <c r="Q46" s="38"/>
      <c r="R46" s="39"/>
      <c r="S46" s="40"/>
      <c r="T46" s="136"/>
      <c r="U46" s="36"/>
      <c r="V46" s="37"/>
      <c r="W46" s="83"/>
      <c r="X46" s="136"/>
      <c r="Y46" s="184"/>
      <c r="Z46" s="194"/>
      <c r="AA46" s="197"/>
      <c r="AB46" s="222"/>
      <c r="AC46" s="211"/>
      <c r="AD46" s="212"/>
      <c r="AE46" s="207"/>
      <c r="AF46" s="136" t="s">
        <v>297</v>
      </c>
      <c r="AG46" s="36"/>
      <c r="AH46" s="37"/>
      <c r="AI46" s="83">
        <v>20</v>
      </c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</row>
    <row r="47" spans="1:138" s="11" customFormat="1" ht="20" customHeight="1" thickBot="1">
      <c r="A47" s="259" t="s">
        <v>84</v>
      </c>
      <c r="B47" s="31">
        <f t="shared" si="0"/>
        <v>20</v>
      </c>
      <c r="C47" s="33" t="s">
        <v>175</v>
      </c>
      <c r="D47" s="160"/>
      <c r="E47" s="161"/>
      <c r="F47" s="162"/>
      <c r="G47" s="163"/>
      <c r="H47" s="63"/>
      <c r="I47" s="38"/>
      <c r="J47" s="39"/>
      <c r="K47" s="40"/>
      <c r="L47" s="136" t="s">
        <v>58</v>
      </c>
      <c r="M47" s="42" t="s">
        <v>73</v>
      </c>
      <c r="N47" s="37" t="s">
        <v>73</v>
      </c>
      <c r="O47" s="83">
        <v>20</v>
      </c>
      <c r="P47" s="63"/>
      <c r="Q47" s="38"/>
      <c r="R47" s="39"/>
      <c r="S47" s="40"/>
      <c r="T47" s="136"/>
      <c r="U47" s="36"/>
      <c r="V47" s="37"/>
      <c r="W47" s="83"/>
      <c r="X47" s="136"/>
      <c r="Y47" s="185"/>
      <c r="Z47" s="194"/>
      <c r="AA47" s="196"/>
      <c r="AB47" s="222"/>
      <c r="AC47" s="211"/>
      <c r="AD47" s="212"/>
      <c r="AE47" s="207"/>
      <c r="AF47" s="136"/>
      <c r="AG47" s="36"/>
      <c r="AH47" s="37"/>
      <c r="AI47" s="83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</row>
    <row r="48" spans="1:138" s="11" customFormat="1" ht="20" customHeight="1" thickBot="1">
      <c r="A48" s="259" t="s">
        <v>85</v>
      </c>
      <c r="B48" s="31">
        <f t="shared" si="0"/>
        <v>20</v>
      </c>
      <c r="C48" s="33" t="s">
        <v>177</v>
      </c>
      <c r="D48" s="160"/>
      <c r="E48" s="161"/>
      <c r="F48" s="162"/>
      <c r="G48" s="163"/>
      <c r="H48" s="63"/>
      <c r="I48" s="38"/>
      <c r="J48" s="39"/>
      <c r="K48" s="40"/>
      <c r="L48" s="136" t="s">
        <v>58</v>
      </c>
      <c r="M48" s="42" t="s">
        <v>73</v>
      </c>
      <c r="N48" s="37" t="s">
        <v>73</v>
      </c>
      <c r="O48" s="83">
        <v>20</v>
      </c>
      <c r="P48" s="63"/>
      <c r="Q48" s="38"/>
      <c r="R48" s="39"/>
      <c r="S48" s="40"/>
      <c r="T48" s="136"/>
      <c r="U48" s="36"/>
      <c r="V48" s="37"/>
      <c r="W48" s="83"/>
      <c r="X48" s="136"/>
      <c r="Y48" s="184"/>
      <c r="Z48" s="194"/>
      <c r="AA48" s="197"/>
      <c r="AB48" s="222"/>
      <c r="AC48" s="211"/>
      <c r="AD48" s="212"/>
      <c r="AE48" s="207"/>
      <c r="AF48" s="136"/>
      <c r="AG48" s="36"/>
      <c r="AH48" s="37"/>
      <c r="AI48" s="83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</row>
    <row r="49" spans="1:138" s="11" customFormat="1" ht="20" customHeight="1" thickBot="1">
      <c r="A49" s="259" t="s">
        <v>86</v>
      </c>
      <c r="B49" s="31">
        <f t="shared" si="0"/>
        <v>20</v>
      </c>
      <c r="C49" s="33" t="s">
        <v>176</v>
      </c>
      <c r="D49" s="160"/>
      <c r="E49" s="161"/>
      <c r="F49" s="162"/>
      <c r="G49" s="163"/>
      <c r="H49" s="63"/>
      <c r="I49" s="38"/>
      <c r="J49" s="39"/>
      <c r="K49" s="40"/>
      <c r="L49" s="136" t="s">
        <v>58</v>
      </c>
      <c r="M49" s="42" t="s">
        <v>73</v>
      </c>
      <c r="N49" s="37" t="s">
        <v>73</v>
      </c>
      <c r="O49" s="83">
        <v>20</v>
      </c>
      <c r="P49" s="63"/>
      <c r="Q49" s="38"/>
      <c r="R49" s="39"/>
      <c r="S49" s="40"/>
      <c r="T49" s="136"/>
      <c r="U49" s="36"/>
      <c r="V49" s="37"/>
      <c r="W49" s="83"/>
      <c r="X49" s="136"/>
      <c r="Y49" s="184"/>
      <c r="Z49" s="194"/>
      <c r="AA49" s="197"/>
      <c r="AB49" s="222"/>
      <c r="AC49" s="211"/>
      <c r="AD49" s="212"/>
      <c r="AE49" s="207"/>
      <c r="AF49" s="136"/>
      <c r="AG49" s="36"/>
      <c r="AH49" s="37"/>
      <c r="AI49" s="83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</row>
    <row r="50" spans="1:138" s="11" customFormat="1" ht="20" customHeight="1" thickBot="1">
      <c r="A50" s="259" t="s">
        <v>87</v>
      </c>
      <c r="B50" s="31">
        <f t="shared" si="0"/>
        <v>20</v>
      </c>
      <c r="C50" s="33" t="s">
        <v>271</v>
      </c>
      <c r="D50" s="160"/>
      <c r="E50" s="161"/>
      <c r="F50" s="162"/>
      <c r="G50" s="163"/>
      <c r="H50" s="63"/>
      <c r="I50" s="38"/>
      <c r="J50" s="39"/>
      <c r="K50" s="40"/>
      <c r="L50" s="136"/>
      <c r="M50" s="42"/>
      <c r="N50" s="37"/>
      <c r="O50" s="83"/>
      <c r="P50" s="63"/>
      <c r="Q50" s="38"/>
      <c r="R50" s="39"/>
      <c r="S50" s="40"/>
      <c r="T50" s="136"/>
      <c r="U50" s="36"/>
      <c r="V50" s="37"/>
      <c r="W50" s="83"/>
      <c r="X50" s="190"/>
      <c r="Y50" s="260"/>
      <c r="Z50" s="194">
        <v>4.9652777777777775E-2</v>
      </c>
      <c r="AA50" s="197" t="s">
        <v>22</v>
      </c>
      <c r="AB50" s="222" t="s">
        <v>259</v>
      </c>
      <c r="AC50" s="211"/>
      <c r="AD50" s="212">
        <v>20</v>
      </c>
      <c r="AE50" s="207"/>
      <c r="AF50" s="136"/>
      <c r="AG50" s="36"/>
      <c r="AH50" s="37"/>
      <c r="AI50" s="83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</row>
    <row r="51" spans="1:138" s="11" customFormat="1" ht="20" customHeight="1" thickBot="1">
      <c r="A51" s="259" t="s">
        <v>88</v>
      </c>
      <c r="B51" s="31">
        <f t="shared" si="0"/>
        <v>20</v>
      </c>
      <c r="C51" s="33" t="s">
        <v>250</v>
      </c>
      <c r="D51" s="160"/>
      <c r="E51" s="161"/>
      <c r="F51" s="162"/>
      <c r="G51" s="163"/>
      <c r="H51" s="145"/>
      <c r="I51" s="146"/>
      <c r="J51" s="147"/>
      <c r="K51" s="148"/>
      <c r="L51" s="150"/>
      <c r="M51" s="175"/>
      <c r="N51" s="149"/>
      <c r="O51" s="151"/>
      <c r="P51" s="145"/>
      <c r="Q51" s="146"/>
      <c r="R51" s="147"/>
      <c r="S51" s="148"/>
      <c r="T51" s="136" t="s">
        <v>58</v>
      </c>
      <c r="U51" s="36"/>
      <c r="V51" s="37" t="s">
        <v>73</v>
      </c>
      <c r="W51" s="83">
        <v>20</v>
      </c>
      <c r="X51" s="136"/>
      <c r="Y51" s="189"/>
      <c r="Z51" s="194"/>
      <c r="AA51" s="197"/>
      <c r="AB51" s="222"/>
      <c r="AC51" s="211"/>
      <c r="AD51" s="212"/>
      <c r="AE51" s="207"/>
      <c r="AF51" s="136"/>
      <c r="AG51" s="36"/>
      <c r="AH51" s="37"/>
      <c r="AI51" s="83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</row>
    <row r="52" spans="1:138" s="11" customFormat="1" ht="20" customHeight="1" thickBot="1">
      <c r="A52" s="259" t="s">
        <v>89</v>
      </c>
      <c r="B52" s="31">
        <f t="shared" si="0"/>
        <v>20</v>
      </c>
      <c r="C52" s="33" t="s">
        <v>155</v>
      </c>
      <c r="D52" s="160"/>
      <c r="E52" s="161"/>
      <c r="F52" s="162"/>
      <c r="G52" s="163"/>
      <c r="H52" s="145" t="s">
        <v>58</v>
      </c>
      <c r="I52" s="146" t="s">
        <v>73</v>
      </c>
      <c r="J52" s="147" t="s">
        <v>73</v>
      </c>
      <c r="K52" s="148">
        <v>20</v>
      </c>
      <c r="L52" s="150"/>
      <c r="M52" s="175"/>
      <c r="N52" s="149"/>
      <c r="O52" s="151"/>
      <c r="P52" s="145"/>
      <c r="Q52" s="146"/>
      <c r="R52" s="147"/>
      <c r="S52" s="148"/>
      <c r="T52" s="136"/>
      <c r="U52" s="36"/>
      <c r="V52" s="37"/>
      <c r="W52" s="83"/>
      <c r="X52" s="136"/>
      <c r="Y52" s="189"/>
      <c r="Z52" s="194"/>
      <c r="AA52" s="197"/>
      <c r="AB52" s="222"/>
      <c r="AC52" s="211"/>
      <c r="AD52" s="212"/>
      <c r="AE52" s="207"/>
      <c r="AF52" s="136"/>
      <c r="AG52" s="36"/>
      <c r="AH52" s="37"/>
      <c r="AI52" s="83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</row>
    <row r="53" spans="1:138" s="11" customFormat="1" ht="20" customHeight="1" thickBot="1">
      <c r="A53" s="259" t="s">
        <v>242</v>
      </c>
      <c r="B53" s="31">
        <f t="shared" si="0"/>
        <v>20</v>
      </c>
      <c r="C53" s="33" t="s">
        <v>156</v>
      </c>
      <c r="D53" s="216"/>
      <c r="E53" s="217"/>
      <c r="F53" s="218"/>
      <c r="G53" s="219"/>
      <c r="H53" s="145" t="s">
        <v>58</v>
      </c>
      <c r="I53" s="146" t="s">
        <v>73</v>
      </c>
      <c r="J53" s="147" t="s">
        <v>73</v>
      </c>
      <c r="K53" s="148">
        <v>20</v>
      </c>
      <c r="L53" s="150"/>
      <c r="M53" s="175"/>
      <c r="N53" s="149"/>
      <c r="O53" s="151"/>
      <c r="P53" s="145"/>
      <c r="Q53" s="146"/>
      <c r="R53" s="147"/>
      <c r="S53" s="148"/>
      <c r="T53" s="150"/>
      <c r="U53" s="220"/>
      <c r="V53" s="149"/>
      <c r="W53" s="151"/>
      <c r="X53" s="150"/>
      <c r="Y53" s="123"/>
      <c r="Z53" s="199"/>
      <c r="AA53" s="200"/>
      <c r="AB53" s="222"/>
      <c r="AC53" s="211"/>
      <c r="AD53" s="212"/>
      <c r="AE53" s="221"/>
      <c r="AF53" s="150"/>
      <c r="AG53" s="220"/>
      <c r="AH53" s="149"/>
      <c r="AI53" s="151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</row>
    <row r="54" spans="1:138" s="11" customFormat="1" ht="20" customHeight="1" thickBot="1">
      <c r="A54" s="259" t="s">
        <v>255</v>
      </c>
      <c r="B54" s="31">
        <f t="shared" si="0"/>
        <v>18.371179784872801</v>
      </c>
      <c r="C54" s="33" t="s">
        <v>174</v>
      </c>
      <c r="D54" s="216"/>
      <c r="E54" s="217"/>
      <c r="F54" s="218"/>
      <c r="G54" s="219"/>
      <c r="H54" s="145"/>
      <c r="I54" s="146"/>
      <c r="J54" s="147"/>
      <c r="K54" s="148"/>
      <c r="L54" s="150">
        <v>6.7789351851851851E-2</v>
      </c>
      <c r="M54" s="175">
        <f>(HOUR(L54)*60)+MINUTE(L54)+(SECOND(L54)/60)</f>
        <v>97.61666666666666</v>
      </c>
      <c r="N54" s="149" t="s">
        <v>27</v>
      </c>
      <c r="O54" s="151">
        <f>(Tiempos!G7*100)/M54</f>
        <v>18.371179784872801</v>
      </c>
      <c r="P54" s="145"/>
      <c r="Q54" s="146"/>
      <c r="R54" s="147"/>
      <c r="S54" s="148"/>
      <c r="T54" s="150"/>
      <c r="U54" s="220"/>
      <c r="V54" s="149"/>
      <c r="W54" s="151"/>
      <c r="X54" s="150"/>
      <c r="Y54" s="123"/>
      <c r="Z54" s="199"/>
      <c r="AA54" s="200"/>
      <c r="AB54" s="226"/>
      <c r="AC54" s="227"/>
      <c r="AD54" s="228"/>
      <c r="AE54" s="221"/>
      <c r="AF54" s="150"/>
      <c r="AG54" s="220"/>
      <c r="AH54" s="149"/>
      <c r="AI54" s="151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</row>
    <row r="55" spans="1:138" s="21" customFormat="1" ht="20" customHeight="1" thickBot="1">
      <c r="A55" s="96"/>
      <c r="B55" s="33"/>
      <c r="C55" s="33"/>
      <c r="D55" s="165"/>
      <c r="E55" s="166"/>
      <c r="F55" s="167"/>
      <c r="G55" s="168"/>
      <c r="H55" s="65"/>
      <c r="I55" s="46"/>
      <c r="J55" s="46"/>
      <c r="K55" s="66"/>
      <c r="L55" s="138"/>
      <c r="M55" s="44"/>
      <c r="N55" s="45"/>
      <c r="O55" s="85"/>
      <c r="P55" s="67"/>
      <c r="Q55" s="47"/>
      <c r="R55" s="46"/>
      <c r="S55" s="48"/>
      <c r="T55" s="138"/>
      <c r="U55" s="44"/>
      <c r="V55" s="45"/>
      <c r="W55" s="85"/>
      <c r="X55" s="138"/>
      <c r="Y55" s="186"/>
      <c r="Z55" s="201"/>
      <c r="AA55" s="202"/>
      <c r="AB55" s="205"/>
      <c r="AC55" s="213"/>
      <c r="AD55" s="214"/>
      <c r="AE55" s="208"/>
      <c r="AF55" s="138"/>
      <c r="AG55" s="44"/>
      <c r="AH55" s="45"/>
      <c r="AI55" s="85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</row>
    <row r="56" spans="1:138" ht="20" customHeight="1">
      <c r="D56" s="7"/>
      <c r="E56" s="5"/>
      <c r="F56" s="6"/>
      <c r="G56" s="5"/>
      <c r="H56" s="6"/>
      <c r="I56" s="6"/>
      <c r="J56" s="6"/>
      <c r="K56" s="6"/>
      <c r="L56" s="7"/>
      <c r="M56" s="5"/>
      <c r="N56" s="6"/>
      <c r="O56" s="5"/>
      <c r="P56" s="7"/>
      <c r="Q56" s="5"/>
      <c r="R56" s="6"/>
      <c r="S56" s="5"/>
      <c r="T56" s="14"/>
      <c r="U56" s="14"/>
      <c r="V56" s="14"/>
      <c r="W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138" s="11" customFormat="1" ht="20" customHeight="1">
      <c r="A57" s="4"/>
      <c r="B57" s="4"/>
      <c r="C57" s="4"/>
      <c r="D57" s="7"/>
      <c r="E57" s="5"/>
      <c r="F57" s="6"/>
      <c r="G57" s="5"/>
      <c r="H57" s="6"/>
      <c r="I57" s="6"/>
      <c r="J57" s="6"/>
      <c r="K57" s="6"/>
      <c r="L57" s="7"/>
      <c r="M57" s="5"/>
      <c r="N57" s="6"/>
      <c r="O57" s="5"/>
      <c r="P57" s="7"/>
      <c r="Q57" s="5"/>
      <c r="R57" s="6"/>
      <c r="S57" s="5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138" ht="20" customHeight="1">
      <c r="D58" s="7"/>
      <c r="E58" s="5"/>
      <c r="F58" s="6"/>
      <c r="G58" s="5"/>
      <c r="H58" s="6"/>
      <c r="I58" s="6"/>
      <c r="J58" s="6"/>
      <c r="K58" s="6"/>
      <c r="L58" s="7"/>
      <c r="M58" s="5"/>
      <c r="N58" s="6"/>
      <c r="O58" s="5"/>
      <c r="P58" s="7"/>
      <c r="Q58" s="5"/>
      <c r="R58" s="6"/>
      <c r="S58" s="5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138" s="11" customFormat="1" ht="20" customHeight="1">
      <c r="A59" s="4"/>
      <c r="B59" s="4"/>
      <c r="C59" s="4"/>
      <c r="D59" s="7"/>
      <c r="E59" s="5"/>
      <c r="F59" s="6"/>
      <c r="G59" s="5"/>
      <c r="H59" s="6"/>
      <c r="I59" s="6"/>
      <c r="J59" s="6"/>
      <c r="K59" s="6"/>
      <c r="L59" s="7"/>
      <c r="M59" s="5"/>
      <c r="N59" s="6"/>
      <c r="O59" s="5"/>
      <c r="P59" s="7"/>
      <c r="Q59" s="5"/>
      <c r="R59" s="6"/>
      <c r="S59" s="5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138" ht="20" customHeight="1">
      <c r="D60" s="7"/>
      <c r="E60" s="5"/>
      <c r="F60" s="6"/>
      <c r="G60" s="5"/>
      <c r="H60" s="6"/>
      <c r="I60" s="6"/>
      <c r="J60" s="6"/>
      <c r="K60" s="6"/>
      <c r="L60" s="7"/>
      <c r="M60" s="5"/>
      <c r="N60" s="6"/>
      <c r="O60" s="5"/>
      <c r="P60" s="7"/>
      <c r="Q60" s="5"/>
      <c r="R60" s="6"/>
      <c r="S60" s="5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138" s="11" customFormat="1" ht="20" customHeight="1">
      <c r="A61" s="4"/>
      <c r="B61" s="4"/>
      <c r="C61" s="4"/>
      <c r="D61" s="7"/>
      <c r="E61" s="5"/>
      <c r="F61" s="6"/>
      <c r="G61" s="5"/>
      <c r="H61" s="6"/>
      <c r="I61" s="6"/>
      <c r="J61" s="6"/>
      <c r="K61" s="6"/>
      <c r="L61" s="7"/>
      <c r="M61" s="5"/>
      <c r="N61" s="6"/>
      <c r="O61" s="5"/>
      <c r="P61" s="7"/>
      <c r="Q61" s="5"/>
      <c r="R61" s="6"/>
      <c r="S61" s="5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138" ht="20" customHeight="1">
      <c r="D62" s="7"/>
      <c r="E62" s="5"/>
      <c r="F62" s="6"/>
      <c r="G62" s="5"/>
      <c r="H62" s="6"/>
      <c r="I62" s="6"/>
      <c r="J62" s="6"/>
      <c r="K62" s="6"/>
      <c r="L62" s="7"/>
      <c r="M62" s="5"/>
      <c r="N62" s="6"/>
      <c r="O62" s="5"/>
      <c r="P62" s="7"/>
      <c r="Q62" s="5"/>
      <c r="R62" s="6"/>
      <c r="S62" s="5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138" s="11" customFormat="1" ht="20" customHeight="1">
      <c r="A63" s="4"/>
      <c r="B63" s="4"/>
      <c r="C63" s="4"/>
      <c r="D63" s="8"/>
      <c r="E63" s="9"/>
      <c r="F63" s="4"/>
      <c r="G63" s="9"/>
      <c r="H63" s="4"/>
      <c r="I63" s="4"/>
      <c r="J63" s="4"/>
      <c r="K63" s="4"/>
      <c r="L63" s="8"/>
      <c r="M63" s="9"/>
      <c r="N63" s="4"/>
      <c r="O63" s="9"/>
      <c r="P63" s="8"/>
      <c r="Q63" s="9"/>
      <c r="R63" s="4"/>
      <c r="S63" s="9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138" ht="20" customHeight="1"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s="11" customFormat="1" ht="20" customHeight="1">
      <c r="A65" s="4"/>
      <c r="B65" s="4"/>
      <c r="C65" s="4"/>
      <c r="D65" s="8"/>
      <c r="E65" s="9"/>
      <c r="F65" s="4"/>
      <c r="G65" s="9"/>
      <c r="H65" s="4"/>
      <c r="I65" s="4"/>
      <c r="J65" s="4"/>
      <c r="K65" s="4"/>
      <c r="L65" s="8"/>
      <c r="M65" s="9"/>
      <c r="N65" s="4"/>
      <c r="O65" s="9"/>
      <c r="P65" s="8"/>
      <c r="Q65" s="9"/>
      <c r="R65" s="4"/>
      <c r="S65" s="9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ht="20" customHeight="1"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s="11" customFormat="1" ht="20" customHeight="1">
      <c r="A67" s="4"/>
      <c r="B67" s="4"/>
      <c r="C67" s="4"/>
      <c r="D67" s="8"/>
      <c r="E67" s="9"/>
      <c r="F67" s="4"/>
      <c r="G67" s="9"/>
      <c r="H67" s="4"/>
      <c r="I67" s="4"/>
      <c r="J67" s="4"/>
      <c r="K67" s="4"/>
      <c r="L67" s="8"/>
      <c r="M67" s="9"/>
      <c r="N67" s="4"/>
      <c r="O67" s="9"/>
      <c r="P67" s="8"/>
      <c r="Q67" s="9"/>
      <c r="R67" s="4"/>
      <c r="S67" s="9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ht="20" customHeight="1"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s="11" customFormat="1" ht="20" customHeight="1">
      <c r="A69" s="4"/>
      <c r="B69" s="4"/>
      <c r="C69" s="4"/>
      <c r="D69" s="8"/>
      <c r="E69" s="9"/>
      <c r="F69" s="4"/>
      <c r="G69" s="9"/>
      <c r="H69" s="4"/>
      <c r="I69" s="4"/>
      <c r="J69" s="4"/>
      <c r="K69" s="4"/>
      <c r="L69" s="8"/>
      <c r="M69" s="9"/>
      <c r="N69" s="4"/>
      <c r="O69" s="9"/>
      <c r="P69" s="8"/>
      <c r="Q69" s="9"/>
      <c r="R69" s="4"/>
      <c r="S69" s="9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ht="20" customHeight="1"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s="11" customFormat="1" ht="20" customHeight="1">
      <c r="A71" s="4"/>
      <c r="B71" s="4"/>
      <c r="C71" s="4"/>
      <c r="D71" s="8"/>
      <c r="E71" s="9"/>
      <c r="F71" s="4"/>
      <c r="G71" s="9"/>
      <c r="H71" s="4"/>
      <c r="I71" s="4"/>
      <c r="J71" s="4"/>
      <c r="K71" s="4"/>
      <c r="L71" s="8"/>
      <c r="M71" s="9"/>
      <c r="N71" s="4"/>
      <c r="O71" s="9"/>
      <c r="P71" s="8"/>
      <c r="Q71" s="9"/>
      <c r="R71" s="4"/>
      <c r="S71" s="9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ht="20" customHeight="1"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s="11" customFormat="1" ht="20" customHeight="1">
      <c r="A73" s="4"/>
      <c r="B73" s="4"/>
      <c r="C73" s="4"/>
      <c r="D73" s="8"/>
      <c r="E73" s="9"/>
      <c r="F73" s="4"/>
      <c r="G73" s="9"/>
      <c r="H73" s="4"/>
      <c r="I73" s="4"/>
      <c r="J73" s="4"/>
      <c r="K73" s="4"/>
      <c r="L73" s="8"/>
      <c r="M73" s="9"/>
      <c r="N73" s="4"/>
      <c r="O73" s="9"/>
      <c r="P73" s="8"/>
      <c r="Q73" s="9"/>
      <c r="R73" s="4"/>
      <c r="S73" s="9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ht="20" customHeight="1"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s="11" customFormat="1" ht="20" customHeight="1">
      <c r="A75" s="4"/>
      <c r="B75" s="4"/>
      <c r="C75" s="4"/>
      <c r="D75" s="8"/>
      <c r="E75" s="9"/>
      <c r="F75" s="4"/>
      <c r="G75" s="9"/>
      <c r="H75" s="4"/>
      <c r="I75" s="4"/>
      <c r="J75" s="4"/>
      <c r="K75" s="4"/>
      <c r="L75" s="8"/>
      <c r="M75" s="9"/>
      <c r="N75" s="4"/>
      <c r="O75" s="9"/>
      <c r="P75" s="8"/>
      <c r="Q75" s="9"/>
      <c r="R75" s="4"/>
      <c r="S75" s="9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ht="20" customHeight="1"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s="11" customFormat="1" ht="20" customHeight="1">
      <c r="A77" s="4"/>
      <c r="B77" s="4"/>
      <c r="C77" s="4"/>
      <c r="D77" s="8"/>
      <c r="E77" s="9"/>
      <c r="F77" s="4"/>
      <c r="G77" s="9"/>
      <c r="H77" s="4"/>
      <c r="I77" s="4"/>
      <c r="J77" s="4"/>
      <c r="K77" s="4"/>
      <c r="L77" s="8"/>
      <c r="M77" s="9"/>
      <c r="N77" s="4"/>
      <c r="O77" s="9"/>
      <c r="P77" s="8"/>
      <c r="Q77" s="9"/>
      <c r="R77" s="4"/>
      <c r="S77" s="9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ht="20" customHeight="1"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s="11" customFormat="1" ht="20" customHeight="1">
      <c r="A79" s="4"/>
      <c r="B79" s="4"/>
      <c r="C79" s="4"/>
      <c r="D79" s="8"/>
      <c r="E79" s="9"/>
      <c r="F79" s="4"/>
      <c r="G79" s="9"/>
      <c r="H79" s="4"/>
      <c r="I79" s="4"/>
      <c r="J79" s="4"/>
      <c r="K79" s="4"/>
      <c r="L79" s="8"/>
      <c r="M79" s="9"/>
      <c r="N79" s="4"/>
      <c r="O79" s="9"/>
      <c r="P79" s="8"/>
      <c r="Q79" s="9"/>
      <c r="R79" s="4"/>
      <c r="S79" s="9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ht="20" customHeight="1"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s="11" customFormat="1" ht="20" customHeight="1">
      <c r="A81" s="4"/>
      <c r="B81" s="4"/>
      <c r="C81" s="4"/>
      <c r="D81" s="8"/>
      <c r="E81" s="9"/>
      <c r="F81" s="4"/>
      <c r="G81" s="9"/>
      <c r="H81" s="4"/>
      <c r="I81" s="4"/>
      <c r="J81" s="4"/>
      <c r="K81" s="4"/>
      <c r="L81" s="8"/>
      <c r="M81" s="9"/>
      <c r="N81" s="4"/>
      <c r="O81" s="9"/>
      <c r="P81" s="8"/>
      <c r="Q81" s="9"/>
      <c r="R81" s="4"/>
      <c r="S81" s="9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ht="20" customHeight="1"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s="11" customFormat="1" ht="20" customHeight="1">
      <c r="A83" s="4"/>
      <c r="B83" s="4"/>
      <c r="C83" s="4"/>
      <c r="D83" s="8"/>
      <c r="E83" s="9"/>
      <c r="F83" s="4"/>
      <c r="G83" s="9"/>
      <c r="H83" s="4"/>
      <c r="I83" s="4"/>
      <c r="J83" s="4"/>
      <c r="K83" s="4"/>
      <c r="L83" s="8"/>
      <c r="M83" s="9"/>
      <c r="N83" s="4"/>
      <c r="O83" s="9"/>
      <c r="P83" s="8"/>
      <c r="Q83" s="9"/>
      <c r="R83" s="4"/>
      <c r="S83" s="9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ht="20" customHeight="1">
      <c r="T84" s="14"/>
      <c r="U84" s="14"/>
      <c r="V84" s="14"/>
      <c r="W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s="11" customFormat="1" ht="20" customHeight="1">
      <c r="A85" s="4"/>
      <c r="B85" s="4"/>
      <c r="C85" s="4"/>
      <c r="D85" s="8"/>
      <c r="E85" s="9"/>
      <c r="F85" s="4"/>
      <c r="G85" s="9"/>
      <c r="H85" s="4"/>
      <c r="I85" s="4"/>
      <c r="J85" s="4"/>
      <c r="K85" s="4"/>
      <c r="L85" s="8"/>
      <c r="M85" s="9"/>
      <c r="N85" s="4"/>
      <c r="O85" s="9"/>
      <c r="P85" s="8"/>
      <c r="Q85" s="9"/>
      <c r="R85" s="4"/>
      <c r="S85" s="9"/>
      <c r="T85" s="14"/>
      <c r="U85" s="14"/>
      <c r="V85" s="14"/>
      <c r="W85" s="14"/>
      <c r="X85" s="4"/>
      <c r="Y85" s="4"/>
      <c r="Z85" s="4"/>
      <c r="AA85" s="4"/>
      <c r="AB85" s="4"/>
      <c r="AC85" s="4"/>
      <c r="AD85" s="4"/>
      <c r="AE85" s="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ht="20" customHeight="1">
      <c r="T86" s="14"/>
      <c r="U86" s="14"/>
      <c r="V86" s="14"/>
      <c r="W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s="11" customFormat="1" ht="20" customHeight="1">
      <c r="A87" s="4"/>
      <c r="B87" s="4"/>
      <c r="C87" s="4"/>
      <c r="D87" s="8"/>
      <c r="E87" s="9"/>
      <c r="F87" s="4"/>
      <c r="G87" s="9"/>
      <c r="H87" s="4"/>
      <c r="I87" s="4"/>
      <c r="J87" s="4"/>
      <c r="K87" s="4"/>
      <c r="L87" s="8"/>
      <c r="M87" s="9"/>
      <c r="N87" s="4"/>
      <c r="O87" s="9"/>
      <c r="P87" s="8"/>
      <c r="Q87" s="9"/>
      <c r="R87" s="4"/>
      <c r="S87" s="9"/>
      <c r="T87" s="14"/>
      <c r="U87" s="14"/>
      <c r="V87" s="14"/>
      <c r="W87" s="14"/>
      <c r="X87" s="4"/>
      <c r="Y87" s="4"/>
      <c r="Z87" s="4"/>
      <c r="AA87" s="4"/>
      <c r="AB87" s="4"/>
      <c r="AC87" s="4"/>
      <c r="AD87" s="4"/>
      <c r="AE87" s="4"/>
      <c r="AF87" s="14"/>
      <c r="AG87" s="14"/>
      <c r="AH87" s="14"/>
      <c r="AI87" s="14"/>
      <c r="AJ87" s="14"/>
      <c r="AK87" s="14"/>
      <c r="AL87" s="14"/>
      <c r="AM87" s="14"/>
      <c r="AN87" s="14"/>
    </row>
  </sheetData>
  <autoFilter ref="B7:AI7">
    <sortState ref="B8:AI54">
      <sortCondition descending="1" ref="B7:B54"/>
    </sortState>
  </autoFilter>
  <mergeCells count="14">
    <mergeCell ref="AF5:AI6"/>
    <mergeCell ref="J2:S2"/>
    <mergeCell ref="P3:S3"/>
    <mergeCell ref="L5:O6"/>
    <mergeCell ref="P5:S6"/>
    <mergeCell ref="T5:W6"/>
    <mergeCell ref="X5:AE5"/>
    <mergeCell ref="X6:Y6"/>
    <mergeCell ref="Z6:AA6"/>
    <mergeCell ref="A5:A6"/>
    <mergeCell ref="B5:B6"/>
    <mergeCell ref="C5:C6"/>
    <mergeCell ref="D5:G6"/>
    <mergeCell ref="H5:K6"/>
  </mergeCells>
  <phoneticPr fontId="9" type="noConversion"/>
  <pageMargins left="0.75000000000000011" right="0.75000000000000011" top="1" bottom="1" header="0.5" footer="0.5"/>
  <pageSetup paperSize="3" scale="5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G13" sqref="G13"/>
    </sheetView>
  </sheetViews>
  <sheetFormatPr baseColWidth="10" defaultRowHeight="15" x14ac:dyDescent="0"/>
  <cols>
    <col min="2" max="2" width="10.83203125" style="3"/>
    <col min="3" max="3" width="10.83203125" style="1"/>
    <col min="6" max="6" width="10.83203125" style="3"/>
    <col min="7" max="7" width="10.83203125" style="1"/>
  </cols>
  <sheetData>
    <row r="1" spans="1:9">
      <c r="B1" s="3" t="s">
        <v>70</v>
      </c>
    </row>
    <row r="4" spans="1:9" ht="17" thickBot="1">
      <c r="A4" s="104"/>
      <c r="B4" s="288" t="s">
        <v>75</v>
      </c>
      <c r="C4" s="288"/>
      <c r="D4" s="287" t="s">
        <v>97</v>
      </c>
      <c r="E4" s="287"/>
      <c r="F4" s="288" t="s">
        <v>148</v>
      </c>
      <c r="G4" s="288"/>
      <c r="H4" s="287" t="s">
        <v>214</v>
      </c>
      <c r="I4" s="287"/>
    </row>
    <row r="5" spans="1:9" ht="16" thickTop="1">
      <c r="A5" s="111" t="s">
        <v>71</v>
      </c>
      <c r="B5" s="105">
        <v>1.3368055555555557E-2</v>
      </c>
      <c r="C5" s="106">
        <f>(HOUR(B5)*60)+MINUTE(B5)+(SECOND(B5)/60)</f>
        <v>19.25</v>
      </c>
      <c r="D5" s="107">
        <v>1.5416666666666667E-2</v>
      </c>
      <c r="E5" s="108">
        <f>(HOUR(D5)*60)+MINUTE(D5)+(SECOND(D5)/60)</f>
        <v>22.2</v>
      </c>
      <c r="F5" s="109">
        <v>1.3900462962962962E-2</v>
      </c>
      <c r="G5" s="110">
        <f>(HOUR(F5)*60)+MINUTE(F5)+(SECOND(F5)/60)</f>
        <v>20.016666666666666</v>
      </c>
      <c r="H5" s="107">
        <v>1.3368055555555557E-2</v>
      </c>
      <c r="I5" s="108">
        <f>(HOUR(H5)*60)+MINUTE(H5)+(SECOND(H5)/60)</f>
        <v>19.25</v>
      </c>
    </row>
    <row r="6" spans="1:9">
      <c r="A6" s="111" t="s">
        <v>72</v>
      </c>
      <c r="B6" s="105">
        <v>5.4108796296296301E-2</v>
      </c>
      <c r="C6" s="106">
        <f>(HOUR(B6)*60)+MINUTE(B6)+(SECOND(B6)/60)</f>
        <v>77.916666666666671</v>
      </c>
      <c r="D6" s="107">
        <v>8.7812500000000002E-2</v>
      </c>
      <c r="E6" s="108">
        <f>(HOUR(D6)*60)+MINUTE(D6)+(SECOND(D6)/60)</f>
        <v>126.45</v>
      </c>
      <c r="F6" s="109">
        <v>5.8391203703703702E-2</v>
      </c>
      <c r="G6" s="110">
        <f>(HOUR(F6)*60)+MINUTE(F6)+(SECOND(F6)/60)</f>
        <v>84.083333333333329</v>
      </c>
      <c r="H6" s="107"/>
      <c r="I6" s="108"/>
    </row>
    <row r="7" spans="1:9">
      <c r="A7" s="111" t="s">
        <v>90</v>
      </c>
      <c r="B7" s="105">
        <v>1.2407407407407409E-2</v>
      </c>
      <c r="C7" s="106">
        <f>(HOUR(B7)*60)+MINUTE(B7)+(SECOND(B7)/60)</f>
        <v>17.866666666666667</v>
      </c>
      <c r="D7" s="107">
        <v>1.5324074074074073E-2</v>
      </c>
      <c r="E7" s="108">
        <f>(HOUR(D7)*60)+MINUTE(D7)+(SECOND(D7)/60)</f>
        <v>22.066666666666666</v>
      </c>
      <c r="F7" s="109">
        <v>1.2453703703703703E-2</v>
      </c>
      <c r="G7" s="110">
        <f>(HOUR(F7)*60)+MINUTE(F7)+(SECOND(F7)/60)</f>
        <v>17.933333333333334</v>
      </c>
      <c r="H7" s="107">
        <v>9.8726851851851857E-3</v>
      </c>
      <c r="I7" s="108">
        <f>(HOUR(H7)*60)+MINUTE(H7)+(SECOND(H7)/60)</f>
        <v>14.216666666666667</v>
      </c>
    </row>
    <row r="8" spans="1:9">
      <c r="A8" s="111" t="s">
        <v>91</v>
      </c>
      <c r="B8" s="105">
        <v>7.0208333333333331E-2</v>
      </c>
      <c r="C8" s="106">
        <f>(HOUR(B8)*60)+MINUTE(B8)+(SECOND(B8)/60)</f>
        <v>101.1</v>
      </c>
      <c r="D8" s="107">
        <v>0.10359953703703705</v>
      </c>
      <c r="E8" s="108">
        <f>(HOUR(D8)*60)+MINUTE(D8)+(SECOND(D8)/60)</f>
        <v>149.18333333333334</v>
      </c>
      <c r="F8" s="109">
        <v>7.181712962962962E-2</v>
      </c>
      <c r="G8" s="110">
        <f>(HOUR(F8)*60)+MINUTE(F8)+(SECOND(F8)/60)</f>
        <v>103.41666666666667</v>
      </c>
      <c r="H8" s="107">
        <v>5.1377314814814813E-2</v>
      </c>
      <c r="I8" s="108">
        <f>(HOUR(H8)*60)+MINUTE(H8)+(SECOND(H8)/60)</f>
        <v>73.983333333333334</v>
      </c>
    </row>
    <row r="9" spans="1:9">
      <c r="A9" s="111" t="s">
        <v>239</v>
      </c>
      <c r="B9" s="105">
        <v>2.7939814814814817E-2</v>
      </c>
      <c r="C9" s="106">
        <f>(HOUR(B9)*60)+MINUTE(B9)+(SECOND(B9)/60)</f>
        <v>40.233333333333334</v>
      </c>
      <c r="D9" s="107">
        <v>4.553240740740741E-2</v>
      </c>
      <c r="E9" s="108">
        <f>(HOUR(D9)*60)+MINUTE(D9)+(SECOND(D9)/60)</f>
        <v>65.566666666666663</v>
      </c>
      <c r="F9" s="109">
        <v>4.0567129629629627E-2</v>
      </c>
      <c r="G9" s="110">
        <f>(HOUR(F9)*60)+MINUTE(F9)+(SECOND(F9)/60)</f>
        <v>58.416666666666664</v>
      </c>
      <c r="H9" s="107">
        <v>4.1273148148148149E-2</v>
      </c>
      <c r="I9" s="108">
        <f>(HOUR(H9)*60)+MINUTE(H9)+(SECOND(H9)/60)</f>
        <v>59.43333333333333</v>
      </c>
    </row>
    <row r="10" spans="1:9">
      <c r="A10" s="183" t="s">
        <v>256</v>
      </c>
      <c r="B10" s="105">
        <v>7.3495370370370372E-3</v>
      </c>
      <c r="C10" s="106">
        <f t="shared" ref="C10:C11" si="0">(HOUR(B10)*60)+MINUTE(B10)+(SECOND(B10)/60)</f>
        <v>10.583333333333334</v>
      </c>
      <c r="D10" s="107">
        <v>1.0300925925925927E-2</v>
      </c>
      <c r="E10" s="108">
        <f t="shared" ref="E10:E11" si="1">(HOUR(D10)*60)+MINUTE(D10)+(SECOND(D10)/60)</f>
        <v>14.833333333333334</v>
      </c>
      <c r="F10" s="109">
        <v>7.4768518518518526E-3</v>
      </c>
      <c r="G10" s="110">
        <f t="shared" ref="G10:G11" si="2">(HOUR(F10)*60)+MINUTE(F10)+(SECOND(F10)/60)</f>
        <v>10.766666666666667</v>
      </c>
      <c r="H10" s="107">
        <v>8.29398148148148E-2</v>
      </c>
      <c r="I10" s="108">
        <f t="shared" ref="I10:I11" si="3">(HOUR(H10)*60)+MINUTE(H10)+(SECOND(H10)/60)</f>
        <v>119.43333333333334</v>
      </c>
    </row>
    <row r="11" spans="1:9">
      <c r="A11" s="183" t="s">
        <v>257</v>
      </c>
      <c r="B11" s="105">
        <v>1.7071759259259259E-2</v>
      </c>
      <c r="C11" s="106">
        <f t="shared" si="0"/>
        <v>24.583333333333332</v>
      </c>
      <c r="D11" s="107">
        <v>3.078703703703704E-2</v>
      </c>
      <c r="E11" s="108">
        <f t="shared" si="1"/>
        <v>44.333333333333336</v>
      </c>
      <c r="F11" s="109">
        <v>2.146990740740741E-2</v>
      </c>
      <c r="G11" s="110">
        <f t="shared" si="2"/>
        <v>30.916666666666668</v>
      </c>
      <c r="H11" s="107">
        <v>0.124606481481481</v>
      </c>
      <c r="I11" s="108">
        <f t="shared" si="3"/>
        <v>179.43333333333334</v>
      </c>
    </row>
    <row r="12" spans="1:9">
      <c r="B12" s="101"/>
      <c r="C12" s="102">
        <f>C10+C11</f>
        <v>35.166666666666664</v>
      </c>
      <c r="D12" s="102"/>
      <c r="E12" s="102">
        <f t="shared" ref="E12:I12" si="4">E10+E11</f>
        <v>59.166666666666671</v>
      </c>
      <c r="F12" s="102"/>
      <c r="G12" s="102">
        <f t="shared" si="4"/>
        <v>41.683333333333337</v>
      </c>
      <c r="H12" s="102"/>
      <c r="I12" s="102">
        <f t="shared" si="4"/>
        <v>298.86666666666667</v>
      </c>
    </row>
    <row r="13" spans="1:9">
      <c r="A13" s="183" t="s">
        <v>277</v>
      </c>
      <c r="B13" s="105">
        <v>3.9224537037037037E-2</v>
      </c>
      <c r="C13" s="106">
        <f t="shared" ref="C13" si="5">(HOUR(B13)*60)+MINUTE(B13)+(SECOND(B13)/60)</f>
        <v>56.483333333333334</v>
      </c>
      <c r="D13" s="107">
        <v>4.6689814814814816E-2</v>
      </c>
      <c r="E13" s="108">
        <f t="shared" ref="E13" si="6">(HOUR(D13)*60)+MINUTE(D13)+(SECOND(D13)/60)</f>
        <v>67.233333333333334</v>
      </c>
      <c r="F13" s="109">
        <v>3.6446759259259262E-2</v>
      </c>
      <c r="G13" s="110">
        <f t="shared" ref="G13" si="7">(HOUR(F13)*60)+MINUTE(F13)+(SECOND(F13)/60)</f>
        <v>52.483333333333334</v>
      </c>
      <c r="H13" s="107">
        <v>5.876157407407407E-2</v>
      </c>
      <c r="I13" s="108">
        <f t="shared" ref="I13" si="8">(HOUR(H13)*60)+MINUTE(H13)+(SECOND(H13)/60)</f>
        <v>84.61666666666666</v>
      </c>
    </row>
    <row r="14" spans="1:9">
      <c r="B14" s="101"/>
      <c r="C14" s="102"/>
      <c r="D14" s="100"/>
      <c r="E14" s="2"/>
      <c r="F14" s="101"/>
      <c r="G14" s="102"/>
      <c r="H14" s="103"/>
      <c r="I14" s="103"/>
    </row>
    <row r="15" spans="1:9">
      <c r="B15" s="101"/>
      <c r="C15" s="102"/>
      <c r="D15" s="100"/>
      <c r="E15" s="2"/>
      <c r="F15" s="101"/>
      <c r="G15" s="102"/>
      <c r="H15" s="103"/>
      <c r="I15" s="103"/>
    </row>
    <row r="16" spans="1:9">
      <c r="B16" s="101"/>
      <c r="C16" s="102"/>
      <c r="D16" s="100"/>
      <c r="E16" s="2"/>
      <c r="F16" s="101"/>
      <c r="G16" s="102"/>
      <c r="H16" s="103"/>
      <c r="I16" s="103"/>
    </row>
    <row r="17" spans="2:9">
      <c r="B17" s="101"/>
      <c r="C17" s="102"/>
      <c r="D17" s="100"/>
      <c r="E17" s="2"/>
      <c r="F17" s="101"/>
      <c r="G17" s="102"/>
      <c r="H17" s="103"/>
      <c r="I17" s="103"/>
    </row>
    <row r="18" spans="2:9">
      <c r="B18" s="101"/>
      <c r="C18" s="102"/>
      <c r="D18" s="100"/>
      <c r="E18" s="2"/>
      <c r="F18" s="101"/>
      <c r="G18" s="102"/>
      <c r="H18" s="103"/>
      <c r="I18" s="103"/>
    </row>
    <row r="19" spans="2:9">
      <c r="B19" s="101"/>
      <c r="C19" s="102"/>
      <c r="D19" s="100"/>
      <c r="E19" s="2"/>
      <c r="F19" s="101"/>
      <c r="G19" s="102"/>
      <c r="H19" s="103"/>
      <c r="I19" s="103"/>
    </row>
    <row r="20" spans="2:9">
      <c r="B20" s="101"/>
      <c r="C20" s="102"/>
      <c r="D20" s="100"/>
      <c r="E20" s="2"/>
      <c r="F20" s="101"/>
      <c r="G20" s="102"/>
      <c r="H20" s="103"/>
      <c r="I20" s="103"/>
    </row>
    <row r="21" spans="2:9">
      <c r="B21" s="101"/>
      <c r="C21" s="102"/>
      <c r="D21" s="100"/>
      <c r="E21" s="2"/>
      <c r="F21" s="101"/>
      <c r="G21" s="102"/>
      <c r="H21" s="103"/>
      <c r="I21" s="103"/>
    </row>
    <row r="22" spans="2:9">
      <c r="B22" s="101"/>
      <c r="C22" s="102"/>
      <c r="D22" s="100"/>
      <c r="E22" s="2"/>
      <c r="F22" s="101"/>
      <c r="G22" s="102"/>
      <c r="H22" s="103"/>
      <c r="I22" s="103"/>
    </row>
    <row r="23" spans="2:9">
      <c r="B23" s="101"/>
      <c r="C23" s="102"/>
      <c r="D23" s="100"/>
      <c r="E23" s="2"/>
      <c r="F23" s="101"/>
      <c r="G23" s="102"/>
      <c r="H23" s="103"/>
      <c r="I23" s="103"/>
    </row>
    <row r="24" spans="2:9">
      <c r="B24" s="101"/>
      <c r="C24" s="102"/>
      <c r="D24" s="100"/>
      <c r="E24" s="2"/>
      <c r="F24" s="101"/>
      <c r="G24" s="102"/>
      <c r="H24" s="103"/>
      <c r="I24" s="103"/>
    </row>
    <row r="25" spans="2:9">
      <c r="B25" s="101"/>
      <c r="C25" s="102"/>
      <c r="D25" s="100"/>
      <c r="E25" s="2"/>
      <c r="F25" s="101"/>
      <c r="G25" s="102"/>
      <c r="H25" s="103"/>
      <c r="I25" s="103"/>
    </row>
    <row r="26" spans="2:9">
      <c r="B26" s="101"/>
      <c r="C26" s="102"/>
      <c r="D26" s="100"/>
      <c r="E26" s="2"/>
      <c r="F26" s="101"/>
      <c r="G26" s="102"/>
      <c r="H26" s="103"/>
      <c r="I26" s="103"/>
    </row>
    <row r="27" spans="2:9">
      <c r="B27" s="101"/>
      <c r="C27" s="102"/>
      <c r="D27" s="100"/>
      <c r="E27" s="2"/>
      <c r="F27" s="101"/>
      <c r="G27" s="102"/>
      <c r="H27" s="103"/>
      <c r="I27" s="103"/>
    </row>
    <row r="28" spans="2:9">
      <c r="B28" s="101"/>
      <c r="C28" s="102"/>
      <c r="D28" s="100"/>
      <c r="E28" s="2"/>
      <c r="F28" s="101"/>
      <c r="G28" s="102"/>
      <c r="H28" s="103"/>
      <c r="I28" s="103"/>
    </row>
    <row r="29" spans="2:9">
      <c r="B29" s="101"/>
      <c r="C29" s="102"/>
      <c r="D29" s="100"/>
      <c r="E29" s="2"/>
      <c r="F29" s="101"/>
      <c r="G29" s="102"/>
      <c r="H29" s="103"/>
      <c r="I29" s="103"/>
    </row>
    <row r="30" spans="2:9">
      <c r="B30" s="101"/>
      <c r="C30" s="102"/>
      <c r="D30" s="100"/>
      <c r="E30" s="2"/>
      <c r="F30" s="101"/>
      <c r="G30" s="102"/>
      <c r="H30" s="103"/>
      <c r="I30" s="103"/>
    </row>
    <row r="31" spans="2:9">
      <c r="B31" s="101"/>
      <c r="C31" s="102"/>
      <c r="D31" s="100"/>
      <c r="E31" s="2"/>
      <c r="F31" s="101"/>
      <c r="G31" s="102"/>
      <c r="H31" s="103"/>
      <c r="I31" s="103"/>
    </row>
    <row r="32" spans="2:9">
      <c r="B32" s="101"/>
      <c r="C32" s="102"/>
      <c r="D32" s="100"/>
      <c r="E32" s="2"/>
      <c r="F32" s="101"/>
      <c r="G32" s="102"/>
      <c r="H32" s="103"/>
      <c r="I32" s="103"/>
    </row>
    <row r="33" spans="2:9">
      <c r="B33" s="101"/>
      <c r="C33" s="102"/>
      <c r="D33" s="100"/>
      <c r="E33" s="2"/>
      <c r="F33" s="101"/>
      <c r="G33" s="102"/>
      <c r="H33" s="103"/>
      <c r="I33" s="103"/>
    </row>
    <row r="34" spans="2:9">
      <c r="B34" s="101"/>
      <c r="C34" s="102"/>
      <c r="D34" s="100"/>
      <c r="E34" s="2"/>
      <c r="F34" s="101"/>
      <c r="G34" s="102"/>
      <c r="H34" s="103"/>
      <c r="I34" s="103"/>
    </row>
    <row r="35" spans="2:9">
      <c r="B35" s="101"/>
      <c r="C35" s="102"/>
      <c r="D35" s="100"/>
      <c r="E35" s="2"/>
      <c r="F35" s="101"/>
      <c r="G35" s="102"/>
      <c r="H35" s="103"/>
      <c r="I35" s="103"/>
    </row>
    <row r="36" spans="2:9">
      <c r="B36" s="101"/>
      <c r="C36" s="102"/>
      <c r="D36" s="100"/>
      <c r="E36" s="2"/>
      <c r="F36" s="101"/>
      <c r="G36" s="102"/>
      <c r="H36" s="103"/>
      <c r="I36" s="103"/>
    </row>
    <row r="37" spans="2:9">
      <c r="B37" s="101"/>
      <c r="C37" s="102"/>
      <c r="D37" s="100"/>
      <c r="E37" s="2"/>
      <c r="F37" s="101"/>
      <c r="G37" s="102"/>
      <c r="H37" s="103"/>
      <c r="I37" s="103"/>
    </row>
    <row r="38" spans="2:9">
      <c r="B38" s="101"/>
      <c r="C38" s="102"/>
      <c r="D38" s="100"/>
      <c r="E38" s="2"/>
      <c r="F38" s="101"/>
      <c r="G38" s="102"/>
      <c r="H38" s="103"/>
      <c r="I38" s="103"/>
    </row>
    <row r="39" spans="2:9">
      <c r="B39" s="101"/>
      <c r="C39" s="102"/>
      <c r="D39" s="100"/>
      <c r="E39" s="2"/>
      <c r="F39" s="101"/>
      <c r="G39" s="102"/>
      <c r="H39" s="103"/>
      <c r="I39" s="103"/>
    </row>
    <row r="40" spans="2:9">
      <c r="B40" s="101"/>
      <c r="C40" s="102"/>
      <c r="D40" s="100"/>
      <c r="E40" s="2"/>
      <c r="F40" s="101"/>
      <c r="G40" s="102"/>
      <c r="H40" s="103"/>
      <c r="I40" s="103"/>
    </row>
    <row r="41" spans="2:9">
      <c r="B41" s="101"/>
      <c r="C41" s="102"/>
      <c r="D41" s="100"/>
      <c r="E41" s="2"/>
      <c r="F41" s="101"/>
      <c r="G41" s="102"/>
      <c r="H41" s="103"/>
      <c r="I41" s="103"/>
    </row>
    <row r="42" spans="2:9">
      <c r="B42" s="101"/>
      <c r="C42" s="102"/>
      <c r="D42" s="100"/>
      <c r="E42" s="2"/>
      <c r="F42" s="101"/>
      <c r="G42" s="102"/>
      <c r="H42" s="103"/>
      <c r="I42" s="103"/>
    </row>
    <row r="43" spans="2:9">
      <c r="B43" s="101"/>
      <c r="C43" s="102"/>
      <c r="D43" s="100"/>
      <c r="E43" s="2"/>
      <c r="F43" s="101"/>
      <c r="G43" s="102"/>
      <c r="H43" s="103"/>
      <c r="I43" s="103"/>
    </row>
    <row r="44" spans="2:9">
      <c r="B44" s="101"/>
      <c r="C44" s="102"/>
      <c r="D44" s="100"/>
      <c r="E44" s="2"/>
      <c r="F44" s="101"/>
      <c r="G44" s="102"/>
      <c r="H44" s="103"/>
      <c r="I44" s="103"/>
    </row>
    <row r="45" spans="2:9">
      <c r="B45" s="101"/>
      <c r="C45" s="102"/>
      <c r="D45" s="100"/>
      <c r="E45" s="2"/>
      <c r="F45" s="101"/>
      <c r="G45" s="102"/>
      <c r="H45" s="103"/>
      <c r="I45" s="103"/>
    </row>
    <row r="46" spans="2:9">
      <c r="B46" s="101"/>
      <c r="C46" s="102"/>
      <c r="D46" s="100"/>
      <c r="E46" s="2"/>
      <c r="F46" s="101"/>
      <c r="G46" s="102"/>
      <c r="H46" s="103"/>
      <c r="I46" s="103"/>
    </row>
    <row r="47" spans="2:9">
      <c r="B47" s="101"/>
      <c r="C47" s="102"/>
      <c r="D47" s="100"/>
      <c r="E47" s="2"/>
      <c r="F47" s="101"/>
      <c r="G47" s="102"/>
      <c r="H47" s="103"/>
      <c r="I47" s="103"/>
    </row>
    <row r="48" spans="2:9">
      <c r="B48" s="101"/>
      <c r="C48" s="102"/>
      <c r="D48" s="100"/>
      <c r="E48" s="2"/>
      <c r="F48" s="101"/>
      <c r="G48" s="102"/>
      <c r="H48" s="103"/>
      <c r="I48" s="103"/>
    </row>
    <row r="49" spans="2:9">
      <c r="B49" s="101"/>
      <c r="C49" s="102"/>
      <c r="D49" s="100"/>
      <c r="E49" s="2"/>
      <c r="F49" s="101"/>
      <c r="G49" s="102"/>
      <c r="H49" s="103"/>
      <c r="I49" s="103"/>
    </row>
    <row r="50" spans="2:9">
      <c r="B50" s="101"/>
      <c r="C50" s="102"/>
      <c r="D50" s="100"/>
      <c r="E50" s="2"/>
      <c r="F50" s="101"/>
      <c r="G50" s="102"/>
      <c r="H50" s="103"/>
      <c r="I50" s="103"/>
    </row>
    <row r="51" spans="2:9">
      <c r="B51" s="101"/>
      <c r="C51" s="102"/>
      <c r="D51" s="100"/>
      <c r="E51" s="2"/>
      <c r="F51" s="101"/>
      <c r="G51" s="102"/>
      <c r="H51" s="103"/>
      <c r="I51" s="103"/>
    </row>
    <row r="52" spans="2:9">
      <c r="B52" s="101"/>
      <c r="C52" s="102"/>
      <c r="D52" s="100"/>
      <c r="E52" s="2"/>
      <c r="F52" s="101"/>
      <c r="G52" s="102"/>
      <c r="H52" s="103"/>
      <c r="I52" s="103"/>
    </row>
    <row r="53" spans="2:9">
      <c r="B53" s="101"/>
      <c r="C53" s="102"/>
      <c r="D53" s="100"/>
      <c r="E53" s="2"/>
      <c r="F53" s="101"/>
      <c r="G53" s="102"/>
      <c r="H53" s="103"/>
      <c r="I53" s="103"/>
    </row>
    <row r="54" spans="2:9">
      <c r="B54" s="101"/>
      <c r="C54" s="102"/>
      <c r="D54" s="100"/>
      <c r="E54" s="2"/>
      <c r="F54" s="101"/>
      <c r="G54" s="102"/>
      <c r="H54" s="103"/>
      <c r="I54" s="103"/>
    </row>
    <row r="55" spans="2:9">
      <c r="B55" s="101"/>
      <c r="C55" s="102"/>
      <c r="D55" s="100"/>
      <c r="E55" s="2"/>
      <c r="F55" s="101"/>
      <c r="G55" s="102"/>
      <c r="H55" s="103"/>
      <c r="I55" s="103"/>
    </row>
    <row r="56" spans="2:9">
      <c r="B56" s="101"/>
      <c r="C56" s="102"/>
      <c r="D56" s="100"/>
      <c r="E56" s="2"/>
      <c r="F56" s="101"/>
      <c r="G56" s="102"/>
      <c r="H56" s="103"/>
      <c r="I56" s="103"/>
    </row>
    <row r="57" spans="2:9">
      <c r="B57" s="101"/>
      <c r="C57" s="102"/>
      <c r="D57" s="100"/>
      <c r="E57" s="2"/>
      <c r="F57" s="101"/>
      <c r="G57" s="102"/>
      <c r="H57" s="103"/>
      <c r="I57" s="103"/>
    </row>
    <row r="58" spans="2:9">
      <c r="B58" s="101"/>
      <c r="C58" s="102"/>
      <c r="D58" s="100"/>
      <c r="E58" s="2"/>
      <c r="F58" s="101"/>
      <c r="G58" s="102"/>
      <c r="H58" s="103"/>
      <c r="I58" s="103"/>
    </row>
    <row r="59" spans="2:9">
      <c r="B59" s="101"/>
      <c r="C59" s="102"/>
      <c r="D59" s="100"/>
      <c r="E59" s="2"/>
      <c r="F59" s="101"/>
      <c r="G59" s="102"/>
      <c r="H59" s="103"/>
      <c r="I59" s="103"/>
    </row>
    <row r="60" spans="2:9">
      <c r="B60" s="101"/>
      <c r="C60" s="102"/>
      <c r="D60" s="100"/>
      <c r="E60" s="2"/>
      <c r="F60" s="101"/>
      <c r="G60" s="102"/>
      <c r="H60" s="103"/>
      <c r="I60" s="103"/>
    </row>
  </sheetData>
  <mergeCells count="4">
    <mergeCell ref="H4:I4"/>
    <mergeCell ref="B4:C4"/>
    <mergeCell ref="D4:E4"/>
    <mergeCell ref="F4: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0" sqref="H10"/>
    </sheetView>
  </sheetViews>
  <sheetFormatPr baseColWidth="10" defaultRowHeight="15" x14ac:dyDescent="0"/>
  <cols>
    <col min="1" max="1" width="10.83203125" style="24"/>
  </cols>
  <sheetData>
    <row r="1" spans="1:8">
      <c r="A1" s="24" t="s">
        <v>158</v>
      </c>
    </row>
    <row r="2" spans="1:8" ht="16" thickBot="1"/>
    <row r="3" spans="1:8" ht="16" thickBot="1">
      <c r="A3" s="22" t="s">
        <v>74</v>
      </c>
    </row>
    <row r="4" spans="1:8" ht="16" thickBot="1">
      <c r="A4" s="23" t="s">
        <v>67</v>
      </c>
    </row>
    <row r="5" spans="1:8" ht="16" thickBot="1">
      <c r="A5" s="23" t="s">
        <v>159</v>
      </c>
    </row>
    <row r="6" spans="1:8" ht="16" thickBot="1">
      <c r="A6" s="23" t="s">
        <v>14</v>
      </c>
    </row>
    <row r="7" spans="1:8">
      <c r="A7" s="24" t="s">
        <v>160</v>
      </c>
      <c r="E7">
        <v>1.5</v>
      </c>
      <c r="F7">
        <f>(HOUR(E7))</f>
        <v>12</v>
      </c>
    </row>
    <row r="8" spans="1:8">
      <c r="A8" s="24" t="s">
        <v>161</v>
      </c>
    </row>
    <row r="9" spans="1:8">
      <c r="A9" s="24" t="s">
        <v>162</v>
      </c>
      <c r="E9" s="3">
        <v>5.590277777777778E-2</v>
      </c>
      <c r="F9" s="3">
        <v>9.7569444444444403E-2</v>
      </c>
      <c r="H9" s="3">
        <f>E9+F9</f>
        <v>0.15347222222222218</v>
      </c>
    </row>
    <row r="10" spans="1:8">
      <c r="A10" s="24" t="s">
        <v>163</v>
      </c>
    </row>
    <row r="11" spans="1:8">
      <c r="A11" s="24" t="s">
        <v>63</v>
      </c>
    </row>
    <row r="12" spans="1:8">
      <c r="A12" s="24" t="s">
        <v>164</v>
      </c>
    </row>
    <row r="13" spans="1:8">
      <c r="A13" s="24" t="s">
        <v>12</v>
      </c>
    </row>
    <row r="14" spans="1:8">
      <c r="A14" s="24" t="s">
        <v>165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H-21</vt:lpstr>
      <vt:lpstr>D-21</vt:lpstr>
      <vt:lpstr>H-16</vt:lpstr>
      <vt:lpstr>Parejas</vt:lpstr>
      <vt:lpstr>Tiempos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de la Hera Blanco</dc:creator>
  <cp:lastModifiedBy>Ricardo de la Hera Blanco</cp:lastModifiedBy>
  <cp:lastPrinted>2012-06-12T18:09:03Z</cp:lastPrinted>
  <dcterms:created xsi:type="dcterms:W3CDTF">2012-05-23T22:07:24Z</dcterms:created>
  <dcterms:modified xsi:type="dcterms:W3CDTF">2012-09-27T18:30:27Z</dcterms:modified>
</cp:coreProperties>
</file>